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s-ad2\aics\Ufficio VIII\BANDO  PROFIT\BANDO PROFIT 2018\Documentazione BANDO 2018\ALLEGATI al CONTRATTO\"/>
    </mc:Choice>
  </mc:AlternateContent>
  <bookViews>
    <workbookView xWindow="0" yWindow="465" windowWidth="24240" windowHeight="13740"/>
  </bookViews>
  <sheets>
    <sheet name="input" sheetId="1" r:id="rId1"/>
    <sheet name="conto economico" sheetId="2" r:id="rId2"/>
    <sheet name="stato patrimoniale" sheetId="3" r:id="rId3"/>
    <sheet name="piano finanziario" sheetId="4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3" i="1" l="1"/>
  <c r="H23" i="1"/>
  <c r="F54" i="1"/>
  <c r="H54" i="1"/>
  <c r="F56" i="1"/>
  <c r="H56" i="1"/>
  <c r="B27" i="3"/>
  <c r="B7" i="3"/>
  <c r="F55" i="1"/>
  <c r="F57" i="1"/>
  <c r="F58" i="1"/>
  <c r="F59" i="1"/>
  <c r="B6" i="2"/>
  <c r="F62" i="1"/>
  <c r="F63" i="1"/>
  <c r="F64" i="1"/>
  <c r="F65" i="1"/>
  <c r="F66" i="1"/>
  <c r="F67" i="1"/>
  <c r="B10" i="2"/>
  <c r="F104" i="1"/>
  <c r="B11" i="2"/>
  <c r="B12" i="2"/>
  <c r="G71" i="1"/>
  <c r="G72" i="1"/>
  <c r="G73" i="1"/>
  <c r="B14" i="2"/>
  <c r="G76" i="1"/>
  <c r="G77" i="1"/>
  <c r="G78" i="1"/>
  <c r="G79" i="1"/>
  <c r="B15" i="2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4" i="1"/>
  <c r="F35" i="1"/>
  <c r="F36" i="1"/>
  <c r="F37" i="1"/>
  <c r="F38" i="1"/>
  <c r="F39" i="1"/>
  <c r="B16" i="2"/>
  <c r="B17" i="2"/>
  <c r="B19" i="2"/>
  <c r="B21" i="2"/>
  <c r="B5" i="4"/>
  <c r="B6" i="4"/>
  <c r="E22" i="3"/>
  <c r="B22" i="3"/>
  <c r="B7" i="4"/>
  <c r="B8" i="4"/>
  <c r="D29" i="1"/>
  <c r="D31" i="1"/>
  <c r="D39" i="1"/>
  <c r="E12" i="3"/>
  <c r="B10" i="4"/>
  <c r="E25" i="3"/>
  <c r="B25" i="3"/>
  <c r="B11" i="4"/>
  <c r="B12" i="4"/>
  <c r="B14" i="4"/>
  <c r="B16" i="4"/>
  <c r="E7" i="3"/>
  <c r="E36" i="3"/>
  <c r="E114" i="1"/>
  <c r="G104" i="1"/>
  <c r="N104" i="1"/>
  <c r="U104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82" i="1"/>
  <c r="N76" i="1"/>
  <c r="P76" i="1"/>
  <c r="I76" i="1"/>
  <c r="I77" i="1"/>
  <c r="I78" i="1"/>
  <c r="I79" i="1"/>
  <c r="N77" i="1"/>
  <c r="P77" i="1"/>
  <c r="N78" i="1"/>
  <c r="P78" i="1"/>
  <c r="P79" i="1"/>
  <c r="U76" i="1"/>
  <c r="W76" i="1"/>
  <c r="U77" i="1"/>
  <c r="W77" i="1"/>
  <c r="U78" i="1"/>
  <c r="W78" i="1"/>
  <c r="W79" i="1"/>
  <c r="U71" i="1"/>
  <c r="W71" i="1"/>
  <c r="U72" i="1"/>
  <c r="W72" i="1"/>
  <c r="W73" i="1"/>
  <c r="N71" i="1"/>
  <c r="P71" i="1"/>
  <c r="N72" i="1"/>
  <c r="P72" i="1"/>
  <c r="P73" i="1"/>
  <c r="I71" i="1"/>
  <c r="I72" i="1"/>
  <c r="I73" i="1"/>
  <c r="H73" i="1"/>
  <c r="B8" i="2"/>
  <c r="C7" i="2"/>
  <c r="M54" i="1"/>
  <c r="M55" i="1"/>
  <c r="M56" i="1"/>
  <c r="M57" i="1"/>
  <c r="M58" i="1"/>
  <c r="M59" i="1"/>
  <c r="F6" i="2"/>
  <c r="F8" i="2"/>
  <c r="G7" i="2"/>
  <c r="T54" i="1"/>
  <c r="T55" i="1"/>
  <c r="T56" i="1"/>
  <c r="T57" i="1"/>
  <c r="T58" i="1"/>
  <c r="T59" i="1"/>
  <c r="J6" i="2"/>
  <c r="J8" i="2"/>
  <c r="K7" i="2"/>
  <c r="M62" i="1"/>
  <c r="O62" i="1"/>
  <c r="T62" i="1"/>
  <c r="V62" i="1"/>
  <c r="T63" i="1"/>
  <c r="V63" i="1"/>
  <c r="T64" i="1"/>
  <c r="V64" i="1"/>
  <c r="T65" i="1"/>
  <c r="V65" i="1"/>
  <c r="T66" i="1"/>
  <c r="V66" i="1"/>
  <c r="V67" i="1"/>
  <c r="M63" i="1"/>
  <c r="O63" i="1"/>
  <c r="M64" i="1"/>
  <c r="O64" i="1"/>
  <c r="M65" i="1"/>
  <c r="O65" i="1"/>
  <c r="M66" i="1"/>
  <c r="O66" i="1"/>
  <c r="O67" i="1"/>
  <c r="H62" i="1"/>
  <c r="H63" i="1"/>
  <c r="H64" i="1"/>
  <c r="H65" i="1"/>
  <c r="H66" i="1"/>
  <c r="H67" i="1"/>
  <c r="V54" i="1"/>
  <c r="V55" i="1"/>
  <c r="V56" i="1"/>
  <c r="V57" i="1"/>
  <c r="V58" i="1"/>
  <c r="V59" i="1"/>
  <c r="O54" i="1"/>
  <c r="O55" i="1"/>
  <c r="O56" i="1"/>
  <c r="O57" i="1"/>
  <c r="O58" i="1"/>
  <c r="O59" i="1"/>
  <c r="H55" i="1"/>
  <c r="H57" i="1"/>
  <c r="H58" i="1"/>
  <c r="H59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1" i="1"/>
  <c r="H11" i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1" i="1"/>
  <c r="O11" i="1"/>
  <c r="O12" i="1"/>
  <c r="O13" i="1"/>
  <c r="O14" i="1"/>
  <c r="O15" i="1"/>
  <c r="O16" i="1"/>
  <c r="O17" i="1"/>
  <c r="O18" i="1"/>
  <c r="O19" i="1"/>
  <c r="O20" i="1"/>
  <c r="O21" i="1"/>
  <c r="O22" i="1"/>
  <c r="O24" i="1"/>
  <c r="O25" i="1"/>
  <c r="O26" i="1"/>
  <c r="O27" i="1"/>
  <c r="O28" i="1"/>
  <c r="O29" i="1"/>
  <c r="O31" i="1"/>
  <c r="V34" i="1"/>
  <c r="V35" i="1"/>
  <c r="V36" i="1"/>
  <c r="V37" i="1"/>
  <c r="V38" i="1"/>
  <c r="V39" i="1"/>
  <c r="O34" i="1"/>
  <c r="O35" i="1"/>
  <c r="O36" i="1"/>
  <c r="O37" i="1"/>
  <c r="O38" i="1"/>
  <c r="O39" i="1"/>
  <c r="H34" i="1"/>
  <c r="H35" i="1"/>
  <c r="H36" i="1"/>
  <c r="H37" i="1"/>
  <c r="H38" i="1"/>
  <c r="H39" i="1"/>
  <c r="H104" i="1"/>
  <c r="V79" i="1"/>
  <c r="H79" i="1"/>
  <c r="O79" i="1"/>
  <c r="V73" i="1"/>
  <c r="O73" i="1"/>
  <c r="G39" i="1"/>
  <c r="U39" i="1"/>
  <c r="N39" i="1"/>
  <c r="G29" i="1"/>
  <c r="N29" i="1"/>
  <c r="U29" i="1"/>
  <c r="M67" i="1"/>
  <c r="F10" i="2"/>
  <c r="M104" i="1"/>
  <c r="F11" i="2"/>
  <c r="F12" i="2"/>
  <c r="N73" i="1"/>
  <c r="F14" i="2"/>
  <c r="N79" i="1"/>
  <c r="F15" i="2"/>
  <c r="M34" i="1"/>
  <c r="M35" i="1"/>
  <c r="M36" i="1"/>
  <c r="M37" i="1"/>
  <c r="M38" i="1"/>
  <c r="M39" i="1"/>
  <c r="M11" i="1"/>
  <c r="M12" i="1"/>
  <c r="M13" i="1"/>
  <c r="M14" i="1"/>
  <c r="M15" i="1"/>
  <c r="M16" i="1"/>
  <c r="M17" i="1"/>
  <c r="M18" i="1"/>
  <c r="M19" i="1"/>
  <c r="M20" i="1"/>
  <c r="M22" i="1"/>
  <c r="M23" i="1"/>
  <c r="M24" i="1"/>
  <c r="M25" i="1"/>
  <c r="M26" i="1"/>
  <c r="M27" i="1"/>
  <c r="M28" i="1"/>
  <c r="M29" i="1"/>
  <c r="M31" i="1"/>
  <c r="F16" i="2"/>
  <c r="F17" i="2"/>
  <c r="F19" i="2"/>
  <c r="F21" i="2"/>
  <c r="D5" i="4"/>
  <c r="D6" i="4"/>
  <c r="H22" i="3"/>
  <c r="D7" i="4"/>
  <c r="D8" i="4"/>
  <c r="K29" i="1"/>
  <c r="K31" i="1"/>
  <c r="K39" i="1"/>
  <c r="H12" i="3"/>
  <c r="D10" i="4"/>
  <c r="H25" i="3"/>
  <c r="D11" i="4"/>
  <c r="D12" i="4"/>
  <c r="D14" i="4"/>
  <c r="D16" i="4"/>
  <c r="H7" i="3"/>
  <c r="H36" i="3"/>
  <c r="F114" i="1"/>
  <c r="T34" i="1"/>
  <c r="T35" i="1"/>
  <c r="T36" i="1"/>
  <c r="T37" i="1"/>
  <c r="T38" i="1"/>
  <c r="T39" i="1"/>
  <c r="T11" i="1"/>
  <c r="T12" i="1"/>
  <c r="T13" i="1"/>
  <c r="T14" i="1"/>
  <c r="T15" i="1"/>
  <c r="T16" i="1"/>
  <c r="T17" i="1"/>
  <c r="T18" i="1"/>
  <c r="T19" i="1"/>
  <c r="T20" i="1"/>
  <c r="T22" i="1"/>
  <c r="T23" i="1"/>
  <c r="T24" i="1"/>
  <c r="T25" i="1"/>
  <c r="T26" i="1"/>
  <c r="T27" i="1"/>
  <c r="T28" i="1"/>
  <c r="T29" i="1"/>
  <c r="T31" i="1"/>
  <c r="J16" i="2"/>
  <c r="T67" i="1"/>
  <c r="J10" i="2"/>
  <c r="T104" i="1"/>
  <c r="J11" i="2"/>
  <c r="J12" i="2"/>
  <c r="U73" i="1"/>
  <c r="J14" i="2"/>
  <c r="U79" i="1"/>
  <c r="J15" i="2"/>
  <c r="J17" i="2"/>
  <c r="J19" i="2"/>
  <c r="J21" i="2"/>
  <c r="F5" i="4"/>
  <c r="F6" i="4"/>
  <c r="K22" i="3"/>
  <c r="F7" i="4"/>
  <c r="F8" i="4"/>
  <c r="R29" i="1"/>
  <c r="R31" i="1"/>
  <c r="R39" i="1"/>
  <c r="K12" i="3"/>
  <c r="F10" i="4"/>
  <c r="K25" i="3"/>
  <c r="F11" i="4"/>
  <c r="F12" i="4"/>
  <c r="F14" i="4"/>
  <c r="F16" i="4"/>
  <c r="K7" i="3"/>
  <c r="K36" i="3"/>
  <c r="G114" i="1"/>
  <c r="K27" i="3"/>
  <c r="H27" i="3"/>
  <c r="E27" i="3"/>
  <c r="S43" i="1"/>
  <c r="A1" i="4"/>
  <c r="B36" i="3"/>
  <c r="A1" i="3"/>
  <c r="A1" i="2"/>
  <c r="B14" i="3"/>
  <c r="R73" i="1"/>
  <c r="K73" i="1"/>
  <c r="D73" i="1"/>
  <c r="C20" i="2"/>
  <c r="B30" i="3"/>
  <c r="B10" i="3"/>
  <c r="K14" i="2"/>
  <c r="H20" i="2"/>
  <c r="C11" i="2"/>
  <c r="D15" i="2"/>
  <c r="C6" i="2"/>
  <c r="K16" i="2"/>
  <c r="G16" i="2"/>
  <c r="K6" i="2"/>
  <c r="K12" i="2"/>
  <c r="C14" i="2"/>
  <c r="C10" i="2"/>
  <c r="C8" i="2"/>
  <c r="C15" i="2"/>
  <c r="B16" i="3"/>
  <c r="C10" i="3"/>
  <c r="B32" i="3"/>
  <c r="G10" i="2"/>
  <c r="G20" i="2"/>
  <c r="G14" i="2"/>
  <c r="G11" i="2"/>
  <c r="G8" i="2"/>
  <c r="G6" i="2"/>
  <c r="K20" i="2"/>
  <c r="K11" i="2"/>
  <c r="K15" i="2"/>
  <c r="K10" i="2"/>
  <c r="K8" i="2"/>
  <c r="G15" i="2"/>
  <c r="D14" i="2"/>
  <c r="D12" i="2"/>
  <c r="C12" i="2"/>
  <c r="D20" i="2"/>
  <c r="G12" i="2"/>
  <c r="H14" i="2"/>
  <c r="H12" i="2"/>
  <c r="H15" i="2"/>
  <c r="L17" i="2"/>
  <c r="C30" i="3"/>
  <c r="C29" i="3"/>
  <c r="D16" i="2"/>
  <c r="E13" i="3"/>
  <c r="H13" i="3"/>
  <c r="K13" i="3"/>
  <c r="C16" i="2"/>
  <c r="L15" i="2"/>
  <c r="L14" i="2"/>
  <c r="L20" i="2"/>
  <c r="L12" i="2"/>
  <c r="H16" i="2"/>
  <c r="L16" i="2"/>
  <c r="C22" i="3"/>
  <c r="C20" i="3"/>
  <c r="C27" i="3"/>
  <c r="C25" i="3"/>
  <c r="C24" i="3"/>
  <c r="C21" i="3"/>
  <c r="C32" i="3"/>
  <c r="B34" i="3"/>
  <c r="C9" i="3"/>
  <c r="C12" i="3"/>
  <c r="C8" i="3"/>
  <c r="C16" i="3"/>
  <c r="C13" i="3"/>
  <c r="C7" i="3"/>
  <c r="C14" i="3"/>
  <c r="D17" i="2"/>
  <c r="C17" i="2"/>
  <c r="K17" i="2"/>
  <c r="H17" i="2"/>
  <c r="G17" i="2"/>
  <c r="E14" i="3"/>
  <c r="H14" i="3"/>
  <c r="K14" i="3"/>
  <c r="C19" i="2"/>
  <c r="D19" i="2"/>
  <c r="C18" i="2"/>
  <c r="D18" i="2"/>
  <c r="E29" i="3"/>
  <c r="B23" i="2"/>
  <c r="C21" i="2"/>
  <c r="D21" i="2"/>
  <c r="D23" i="2"/>
  <c r="C23" i="2"/>
  <c r="E30" i="3"/>
  <c r="G18" i="2"/>
  <c r="H18" i="2"/>
  <c r="H29" i="3"/>
  <c r="H19" i="2"/>
  <c r="G19" i="2"/>
  <c r="G21" i="2"/>
  <c r="H21" i="2"/>
  <c r="F23" i="2"/>
  <c r="H23" i="2"/>
  <c r="G23" i="2"/>
  <c r="L18" i="2"/>
  <c r="K18" i="2"/>
  <c r="K29" i="3"/>
  <c r="K19" i="2"/>
  <c r="L19" i="2"/>
  <c r="K21" i="2"/>
  <c r="J23" i="2"/>
  <c r="L21" i="2"/>
  <c r="L23" i="2"/>
  <c r="K23" i="2"/>
  <c r="H30" i="3"/>
  <c r="K30" i="3"/>
  <c r="E32" i="3"/>
  <c r="F29" i="3"/>
  <c r="F22" i="3"/>
  <c r="F21" i="3"/>
  <c r="F25" i="3"/>
  <c r="F24" i="3"/>
  <c r="F32" i="3"/>
  <c r="F27" i="3"/>
  <c r="F20" i="3"/>
  <c r="F30" i="3"/>
  <c r="B19" i="4"/>
  <c r="E10" i="3"/>
  <c r="H32" i="3"/>
  <c r="E16" i="3"/>
  <c r="F10" i="3"/>
  <c r="I20" i="3"/>
  <c r="I21" i="3"/>
  <c r="I22" i="3"/>
  <c r="I32" i="3"/>
  <c r="I24" i="3"/>
  <c r="I29" i="3"/>
  <c r="I25" i="3"/>
  <c r="I30" i="3"/>
  <c r="I27" i="3"/>
  <c r="D19" i="4"/>
  <c r="F19" i="4"/>
  <c r="E34" i="3"/>
  <c r="F12" i="3"/>
  <c r="F9" i="3"/>
  <c r="F16" i="3"/>
  <c r="F8" i="3"/>
  <c r="F13" i="3"/>
  <c r="F7" i="3"/>
  <c r="F14" i="3"/>
  <c r="K32" i="3"/>
  <c r="H10" i="3"/>
  <c r="L30" i="3"/>
  <c r="L25" i="3"/>
  <c r="L24" i="3"/>
  <c r="L21" i="3"/>
  <c r="L27" i="3"/>
  <c r="L20" i="3"/>
  <c r="L29" i="3"/>
  <c r="L32" i="3"/>
  <c r="L22" i="3"/>
  <c r="H16" i="3"/>
  <c r="I10" i="3"/>
  <c r="K10" i="3"/>
  <c r="K16" i="3"/>
  <c r="L10" i="3"/>
  <c r="I14" i="3"/>
  <c r="I9" i="3"/>
  <c r="I16" i="3"/>
  <c r="I8" i="3"/>
  <c r="I12" i="3"/>
  <c r="I13" i="3"/>
  <c r="H34" i="3"/>
  <c r="I7" i="3"/>
  <c r="L14" i="3"/>
  <c r="L8" i="3"/>
  <c r="L12" i="3"/>
  <c r="L9" i="3"/>
  <c r="L13" i="3"/>
  <c r="L16" i="3"/>
  <c r="K34" i="3"/>
  <c r="L7" i="3"/>
</calcChain>
</file>

<file path=xl/sharedStrings.xml><?xml version="1.0" encoding="utf-8"?>
<sst xmlns="http://schemas.openxmlformats.org/spreadsheetml/2006/main" count="336" uniqueCount="163">
  <si>
    <t>NOME SOCIETA'</t>
  </si>
  <si>
    <t>COMPILARE SOLO PAGINA INPUT, LE ALTRE SI AGGIORNANO AUTOMATICAMENTE</t>
  </si>
  <si>
    <t>importi in euro</t>
  </si>
  <si>
    <t>Investimenti</t>
  </si>
  <si>
    <t>anno 1</t>
  </si>
  <si>
    <t>anno 2</t>
  </si>
  <si>
    <t>anno 3</t>
  </si>
  <si>
    <t>durata in anni</t>
  </si>
  <si>
    <t>importo ammortamento</t>
  </si>
  <si>
    <t>1)</t>
  </si>
  <si>
    <t>totale</t>
  </si>
  <si>
    <t>2)</t>
  </si>
  <si>
    <t>a)</t>
  </si>
  <si>
    <t>b)</t>
  </si>
  <si>
    <t>attrezzature</t>
  </si>
  <si>
    <t>c)</t>
  </si>
  <si>
    <t>attrezzature ufficio</t>
  </si>
  <si>
    <t>d)</t>
  </si>
  <si>
    <t>furgoni</t>
  </si>
  <si>
    <t>e)</t>
  </si>
  <si>
    <t>f)</t>
  </si>
  <si>
    <t>g)</t>
  </si>
  <si>
    <t>………………………</t>
  </si>
  <si>
    <t>h)</t>
  </si>
  <si>
    <t>i)</t>
  </si>
  <si>
    <t>l)</t>
  </si>
  <si>
    <t>m)</t>
  </si>
  <si>
    <t>n)</t>
  </si>
  <si>
    <t>o)</t>
  </si>
  <si>
    <t>p)</t>
  </si>
  <si>
    <t>q)</t>
  </si>
  <si>
    <t>r)</t>
  </si>
  <si>
    <t>s)</t>
  </si>
  <si>
    <t>t)</t>
  </si>
  <si>
    <t>TOTALE INVESTIMENTI MATERIALI</t>
  </si>
  <si>
    <t>3)</t>
  </si>
  <si>
    <t>spese costituzione società</t>
  </si>
  <si>
    <t>TOTALE INVESTIMENTI IMMATERIALI</t>
  </si>
  <si>
    <t>4)</t>
  </si>
  <si>
    <t>mutuo</t>
  </si>
  <si>
    <t>mutuo 1</t>
  </si>
  <si>
    <t>mutuo 2</t>
  </si>
  <si>
    <t>mutuo 3</t>
  </si>
  <si>
    <t>importo mutuo</t>
  </si>
  <si>
    <t>tasso annuo</t>
  </si>
  <si>
    <t>rate per anno</t>
  </si>
  <si>
    <t>5)</t>
  </si>
  <si>
    <t>input conto economico</t>
  </si>
  <si>
    <t>divisore</t>
  </si>
  <si>
    <t>vendite</t>
  </si>
  <si>
    <t>quantità venduta</t>
  </si>
  <si>
    <t>prezzo unitario</t>
  </si>
  <si>
    <t>prodotto/servizio A (descrizione)</t>
  </si>
  <si>
    <t>prodotto/servizio B (descrizione)</t>
  </si>
  <si>
    <t>prodotto/servizio C (descrizione)</t>
  </si>
  <si>
    <t>prodotto/servizio D (descrizione)</t>
  </si>
  <si>
    <t>prodotto/servizio E (descrizione)</t>
  </si>
  <si>
    <t>acquisti materie prime</t>
  </si>
  <si>
    <t>quantità acquistata</t>
  </si>
  <si>
    <t>materie prime</t>
  </si>
  <si>
    <t>dipendenti</t>
  </si>
  <si>
    <t>numero</t>
  </si>
  <si>
    <t>costo annuo per dipendente</t>
  </si>
  <si>
    <t>importo contributi per dipendente</t>
  </si>
  <si>
    <t>operai</t>
  </si>
  <si>
    <t>impiegati</t>
  </si>
  <si>
    <t>costo annuo</t>
  </si>
  <si>
    <t>importo contributi</t>
  </si>
  <si>
    <t>servizi</t>
  </si>
  <si>
    <t>energia elettrica</t>
  </si>
  <si>
    <t>spese viaggio</t>
  </si>
  <si>
    <t>spese di pubblicità e marketing</t>
  </si>
  <si>
    <t>spese per veicoli</t>
  </si>
  <si>
    <t>manutenzione beni</t>
  </si>
  <si>
    <t>consulenze tecniche</t>
  </si>
  <si>
    <t>utenze telefoniche</t>
  </si>
  <si>
    <t>servizi web</t>
  </si>
  <si>
    <t>assicurazioni</t>
  </si>
  <si>
    <t>consulenze amministrative</t>
  </si>
  <si>
    <t>u)</t>
  </si>
  <si>
    <t>v)</t>
  </si>
  <si>
    <t>w)</t>
  </si>
  <si>
    <t>z)</t>
  </si>
  <si>
    <t>altro</t>
  </si>
  <si>
    <t>DECISIONI FINANZIARIE</t>
  </si>
  <si>
    <t>RICAVI</t>
  </si>
  <si>
    <t>Rimanenze prodotti finiti</t>
  </si>
  <si>
    <t>PRODUZIONE LORDA</t>
  </si>
  <si>
    <t>spese prestazione di servizi</t>
  </si>
  <si>
    <t>VALORE AGGIUNTO</t>
  </si>
  <si>
    <t>costo del lavoro</t>
  </si>
  <si>
    <t>compenso amministratori</t>
  </si>
  <si>
    <t>ammortamenti</t>
  </si>
  <si>
    <t>RISULTATO OPERATIVO LORDO</t>
  </si>
  <si>
    <t>oneri finanziari mutuo</t>
  </si>
  <si>
    <t>RISULTATO OPERATIVO NETTO</t>
  </si>
  <si>
    <t>(imposte e tasse)</t>
  </si>
  <si>
    <t xml:space="preserve">RISULTATO NETTO  </t>
  </si>
  <si>
    <t>CASH FLOW</t>
  </si>
  <si>
    <t>STATO PATRIMONIALE</t>
  </si>
  <si>
    <t>ATTIVO</t>
  </si>
  <si>
    <t>partenza = anno 0</t>
  </si>
  <si>
    <t>cassa</t>
  </si>
  <si>
    <t>crediti clienti</t>
  </si>
  <si>
    <t>rimanenze finali</t>
  </si>
  <si>
    <t>CAPITALE CIRCOLANTE LORDO</t>
  </si>
  <si>
    <t>immobilizzazioni</t>
  </si>
  <si>
    <t>- fondo ammortamento</t>
  </si>
  <si>
    <t>CAPITALE FISSO</t>
  </si>
  <si>
    <t>CAPITALE INVESTITO</t>
  </si>
  <si>
    <t>PASSIVO</t>
  </si>
  <si>
    <t>debiti fornitori</t>
  </si>
  <si>
    <t>banche</t>
  </si>
  <si>
    <t>PASSIVITÀ CORRENTI</t>
  </si>
  <si>
    <t>PASSIVITÀ CONSOLIDATE</t>
  </si>
  <si>
    <t>progressivo risultati d'esercizio</t>
  </si>
  <si>
    <t>CAPITALE PROPRIO</t>
  </si>
  <si>
    <t>check</t>
  </si>
  <si>
    <t xml:space="preserve"> risultato d'esercizio </t>
  </si>
  <si>
    <t xml:space="preserve"> + ammortamento</t>
  </si>
  <si>
    <t>- incremento (+ decremento) capitale circolante netto</t>
  </si>
  <si>
    <t>flusso di cassa proveniente dalla gestione corrente</t>
  </si>
  <si>
    <t>- incremento (+ decremento) immobilizzazioni</t>
  </si>
  <si>
    <t>+ incremento (- decremento) passività consolidate</t>
  </si>
  <si>
    <t>flusso di cassa proveniente dagli investimenti</t>
  </si>
  <si>
    <t>flusso di cassa annuo netto</t>
  </si>
  <si>
    <t>flusso di cassa progressivo</t>
  </si>
  <si>
    <t>importi in valuta euro</t>
  </si>
  <si>
    <t>TOTALE PASSIVO</t>
  </si>
  <si>
    <t>deficit cassa</t>
  </si>
  <si>
    <t>impianti</t>
  </si>
  <si>
    <t>software</t>
  </si>
  <si>
    <t>costi adempimento normativa in materia di salute e sicurezza art 95 comma 10</t>
  </si>
  <si>
    <t>locazioni</t>
  </si>
  <si>
    <t xml:space="preserve">amministratori </t>
  </si>
  <si>
    <t>licenze</t>
  </si>
  <si>
    <t>deficit di cassa</t>
  </si>
  <si>
    <t>anno 0</t>
  </si>
  <si>
    <t>Banche</t>
  </si>
  <si>
    <t xml:space="preserve">capitale investito </t>
  </si>
  <si>
    <t>+/- capitale investito</t>
  </si>
  <si>
    <t>capitale investito</t>
  </si>
  <si>
    <t>immobilizzazioni materiali (descrizione)</t>
  </si>
  <si>
    <t>macchinari</t>
  </si>
  <si>
    <t>immobilizzazioni  immateriali</t>
  </si>
  <si>
    <t>* Per capitale investito si intende la somma dell'apporto monetario del soggetto proponente + contributo aics + eventuali ulteriori contributi monetari di terzi</t>
  </si>
  <si>
    <t>PIANO ECONOMICO-FINANZIARIO</t>
  </si>
  <si>
    <t xml:space="preserve">Per ogni annualità indicare il valore totale e non le sue componenti </t>
  </si>
  <si>
    <t>PIANO FINANZIARIO</t>
  </si>
  <si>
    <t xml:space="preserve">CONTO ECONOMICO </t>
  </si>
  <si>
    <t>consuntivo</t>
  </si>
  <si>
    <t>differenza</t>
  </si>
  <si>
    <t>totale dichiarato</t>
  </si>
  <si>
    <t>MODELLO DI RENDICONTAZIONE</t>
  </si>
  <si>
    <t>consuntivo anno 1</t>
  </si>
  <si>
    <t>consuntivo anno 2</t>
  </si>
  <si>
    <t>consuntivo anno 3</t>
  </si>
  <si>
    <t xml:space="preserve">II SAL </t>
  </si>
  <si>
    <t xml:space="preserve">III SAL </t>
  </si>
  <si>
    <t xml:space="preserve">I SAL: periodo da avvio attività             a        </t>
  </si>
  <si>
    <t xml:space="preserve">II SAL: periodo da…… a ……. </t>
  </si>
  <si>
    <t>III SAL: periodo da …..a …..</t>
  </si>
  <si>
    <t xml:space="preserve">I 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</si>
</sst>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_-* #,##0.0000000_-;\-* #,##0.0000000_-;_-* &quot;-&quot;??_-;_-@_-"/>
    <numFmt numFmtId="165" formatCode="_(* #,##0_);_(* \(#,##0\);_(* &quot;-&quot;_);_(@_)"/>
    <numFmt numFmtId="166" formatCode="_-* #,##0_-;\-* #,##0_-;_-* &quot;-&quot;??_-;_-@_-"/>
    <numFmt numFmtId="167" formatCode="_(* #,##0.00_);_(* \(#,##0.00\);_(* &quot;-&quot;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i/>
      <sz val="11"/>
      <color theme="1"/>
      <name val="Calibri"/>
      <family val="2"/>
    </font>
    <font>
      <sz val="11"/>
      <color theme="0"/>
      <name val="Calibri"/>
      <family val="2"/>
    </font>
    <font>
      <b/>
      <sz val="12"/>
      <color theme="1"/>
      <name val="Calibri"/>
      <family val="2"/>
    </font>
    <font>
      <sz val="12"/>
      <color theme="0"/>
      <name val="Calibri"/>
      <family val="2"/>
    </font>
    <font>
      <b/>
      <sz val="10"/>
      <color theme="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</font>
    <font>
      <b/>
      <i/>
      <sz val="11"/>
      <name val="Calibri"/>
      <family val="2"/>
      <scheme val="minor"/>
    </font>
    <font>
      <b/>
      <i/>
      <u val="singleAccounting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i/>
      <u val="singleAccounting"/>
      <sz val="12"/>
      <color theme="1"/>
      <name val="Calibri"/>
      <family val="2"/>
    </font>
    <font>
      <i/>
      <sz val="12"/>
      <color theme="1"/>
      <name val="Calibri"/>
      <family val="2"/>
    </font>
    <font>
      <i/>
      <u val="singleAccounting"/>
      <sz val="12"/>
      <color theme="1"/>
      <name val="Calibri"/>
      <family val="2"/>
    </font>
    <font>
      <sz val="12"/>
      <name val="Calibri"/>
      <family val="2"/>
    </font>
    <font>
      <sz val="12"/>
      <color theme="0" tint="-0.14999847407452621"/>
      <name val="Calibri"/>
      <family val="2"/>
    </font>
    <font>
      <b/>
      <i/>
      <sz val="12"/>
      <color theme="1"/>
      <name val="Calibri"/>
      <family val="2"/>
    </font>
    <font>
      <sz val="14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74">
    <xf numFmtId="0" fontId="0" fillId="0" borderId="0" xfId="0"/>
    <xf numFmtId="43" fontId="0" fillId="0" borderId="0" xfId="1" applyFont="1" applyAlignment="1">
      <alignment vertical="center" wrapText="1"/>
    </xf>
    <xf numFmtId="165" fontId="12" fillId="0" borderId="0" xfId="2" applyNumberFormat="1" applyFont="1" applyBorder="1" applyProtection="1"/>
    <xf numFmtId="10" fontId="12" fillId="0" borderId="0" xfId="3" applyNumberFormat="1" applyFont="1" applyBorder="1" applyProtection="1"/>
    <xf numFmtId="10" fontId="13" fillId="0" borderId="0" xfId="3" applyNumberFormat="1" applyFont="1" applyBorder="1"/>
    <xf numFmtId="0" fontId="14" fillId="0" borderId="0" xfId="0" applyFont="1"/>
    <xf numFmtId="165" fontId="12" fillId="0" borderId="1" xfId="2" applyNumberFormat="1" applyFont="1" applyBorder="1" applyProtection="1"/>
    <xf numFmtId="165" fontId="13" fillId="0" borderId="0" xfId="2" applyNumberFormat="1" applyFont="1" applyBorder="1" applyProtection="1"/>
    <xf numFmtId="10" fontId="13" fillId="0" borderId="0" xfId="3" applyNumberFormat="1" applyFont="1" applyBorder="1" applyProtection="1"/>
    <xf numFmtId="165" fontId="12" fillId="0" borderId="0" xfId="2" applyNumberFormat="1" applyFont="1" applyBorder="1"/>
    <xf numFmtId="10" fontId="12" fillId="0" borderId="0" xfId="3" applyNumberFormat="1" applyFont="1" applyBorder="1"/>
    <xf numFmtId="165" fontId="13" fillId="0" borderId="0" xfId="2" applyNumberFormat="1" applyFont="1" applyBorder="1" applyAlignment="1" applyProtection="1">
      <alignment horizontal="left"/>
    </xf>
    <xf numFmtId="165" fontId="13" fillId="0" borderId="2" xfId="2" applyNumberFormat="1" applyFont="1" applyBorder="1" applyProtection="1"/>
    <xf numFmtId="165" fontId="13" fillId="0" borderId="0" xfId="2" applyNumberFormat="1" applyFont="1" applyBorder="1"/>
    <xf numFmtId="165" fontId="13" fillId="0" borderId="0" xfId="2" applyNumberFormat="1" applyFont="1" applyBorder="1" applyAlignment="1" applyProtection="1">
      <alignment horizontal="fill"/>
    </xf>
    <xf numFmtId="165" fontId="13" fillId="0" borderId="11" xfId="2" applyNumberFormat="1" applyFont="1" applyBorder="1" applyProtection="1"/>
    <xf numFmtId="165" fontId="0" fillId="0" borderId="0" xfId="0" applyNumberFormat="1"/>
    <xf numFmtId="43" fontId="4" fillId="0" borderId="0" xfId="1" applyFont="1" applyAlignment="1">
      <alignment vertical="center" wrapText="1"/>
    </xf>
    <xf numFmtId="43" fontId="3" fillId="0" borderId="0" xfId="1" applyFont="1" applyAlignment="1">
      <alignment vertical="center" wrapText="1"/>
    </xf>
    <xf numFmtId="165" fontId="15" fillId="0" borderId="0" xfId="2" applyNumberFormat="1" applyFont="1" applyBorder="1" applyAlignment="1" applyProtection="1"/>
    <xf numFmtId="0" fontId="3" fillId="0" borderId="0" xfId="0" applyFont="1"/>
    <xf numFmtId="165" fontId="15" fillId="0" borderId="0" xfId="2" applyNumberFormat="1" applyFont="1" applyBorder="1" applyAlignment="1" applyProtection="1">
      <alignment horizontal="center"/>
    </xf>
    <xf numFmtId="49" fontId="16" fillId="0" borderId="0" xfId="2" applyNumberFormat="1" applyFont="1" applyBorder="1" applyAlignment="1" applyProtection="1">
      <alignment horizontal="center"/>
    </xf>
    <xf numFmtId="165" fontId="17" fillId="0" borderId="0" xfId="2" applyNumberFormat="1" applyFont="1" applyBorder="1"/>
    <xf numFmtId="165" fontId="17" fillId="0" borderId="0" xfId="2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5" fontId="17" fillId="0" borderId="0" xfId="2" applyNumberFormat="1" applyFont="1" applyBorder="1" applyAlignment="1" applyProtection="1">
      <alignment horizontal="left" vertical="center"/>
    </xf>
    <xf numFmtId="167" fontId="17" fillId="0" borderId="0" xfId="2" applyNumberFormat="1" applyFont="1" applyBorder="1" applyAlignment="1" applyProtection="1">
      <alignment vertical="center"/>
    </xf>
    <xf numFmtId="10" fontId="17" fillId="0" borderId="0" xfId="3" applyNumberFormat="1" applyFont="1" applyBorder="1" applyAlignment="1" applyProtection="1">
      <alignment vertical="center"/>
    </xf>
    <xf numFmtId="165" fontId="3" fillId="0" borderId="0" xfId="0" applyNumberFormat="1" applyFont="1"/>
    <xf numFmtId="0" fontId="3" fillId="0" borderId="0" xfId="0" applyFont="1" applyBorder="1" applyAlignment="1">
      <alignment vertical="center"/>
    </xf>
    <xf numFmtId="0" fontId="3" fillId="0" borderId="1" xfId="0" applyFont="1" applyBorder="1"/>
    <xf numFmtId="167" fontId="17" fillId="0" borderId="1" xfId="2" applyNumberFormat="1" applyFont="1" applyBorder="1" applyAlignment="1" applyProtection="1">
      <alignment vertical="center"/>
    </xf>
    <xf numFmtId="165" fontId="18" fillId="0" borderId="0" xfId="2" applyNumberFormat="1" applyFont="1" applyBorder="1" applyAlignment="1" applyProtection="1">
      <alignment horizontal="left" vertical="center"/>
    </xf>
    <xf numFmtId="167" fontId="18" fillId="0" borderId="0" xfId="2" applyNumberFormat="1" applyFont="1" applyBorder="1" applyAlignment="1" applyProtection="1">
      <alignment vertical="center"/>
    </xf>
    <xf numFmtId="10" fontId="18" fillId="0" borderId="0" xfId="3" applyNumberFormat="1" applyFont="1" applyBorder="1" applyAlignment="1" applyProtection="1">
      <alignment vertical="center"/>
    </xf>
    <xf numFmtId="165" fontId="18" fillId="0" borderId="0" xfId="2" applyNumberFormat="1" applyFont="1" applyBorder="1" applyAlignment="1">
      <alignment vertical="center"/>
    </xf>
    <xf numFmtId="167" fontId="17" fillId="0" borderId="0" xfId="2" applyNumberFormat="1" applyFont="1" applyBorder="1" applyAlignment="1">
      <alignment vertical="center"/>
    </xf>
    <xf numFmtId="165" fontId="17" fillId="0" borderId="0" xfId="2" quotePrefix="1" applyNumberFormat="1" applyFont="1" applyBorder="1" applyAlignment="1">
      <alignment vertical="center"/>
    </xf>
    <xf numFmtId="167" fontId="17" fillId="0" borderId="1" xfId="2" applyNumberFormat="1" applyFont="1" applyBorder="1" applyAlignment="1">
      <alignment vertical="center"/>
    </xf>
    <xf numFmtId="167" fontId="18" fillId="0" borderId="2" xfId="2" applyNumberFormat="1" applyFont="1" applyBorder="1" applyAlignment="1" applyProtection="1">
      <alignment vertical="center"/>
    </xf>
    <xf numFmtId="165" fontId="16" fillId="0" borderId="0" xfId="2" applyNumberFormat="1" applyFont="1" applyBorder="1" applyAlignment="1" applyProtection="1">
      <alignment horizontal="center" vertical="center"/>
    </xf>
    <xf numFmtId="167" fontId="15" fillId="0" borderId="0" xfId="2" applyNumberFormat="1" applyFont="1" applyBorder="1" applyAlignment="1" applyProtection="1">
      <alignment horizontal="center" vertical="center"/>
    </xf>
    <xf numFmtId="165" fontId="15" fillId="0" borderId="0" xfId="2" applyNumberFormat="1" applyFont="1" applyBorder="1" applyAlignment="1">
      <alignment horizontal="center" vertical="center"/>
    </xf>
    <xf numFmtId="165" fontId="15" fillId="0" borderId="0" xfId="2" applyNumberFormat="1" applyFont="1" applyBorder="1" applyAlignment="1">
      <alignment vertical="center"/>
    </xf>
    <xf numFmtId="0" fontId="19" fillId="0" borderId="0" xfId="0" applyFont="1"/>
    <xf numFmtId="167" fontId="19" fillId="0" borderId="0" xfId="0" applyNumberFormat="1" applyFont="1"/>
    <xf numFmtId="165" fontId="3" fillId="0" borderId="0" xfId="1" applyNumberFormat="1" applyFont="1" applyAlignment="1">
      <alignment vertical="center" wrapText="1"/>
    </xf>
    <xf numFmtId="165" fontId="6" fillId="0" borderId="0" xfId="1" applyNumberFormat="1" applyFont="1" applyAlignment="1">
      <alignment vertical="center" wrapText="1"/>
    </xf>
    <xf numFmtId="165" fontId="20" fillId="0" borderId="0" xfId="1" applyNumberFormat="1" applyFont="1" applyAlignment="1">
      <alignment vertical="center" wrapText="1"/>
    </xf>
    <xf numFmtId="43" fontId="5" fillId="5" borderId="0" xfId="7" applyNumberFormat="1" applyFont="1" applyAlignment="1">
      <alignment horizontal="center" vertical="center" wrapText="1"/>
    </xf>
    <xf numFmtId="165" fontId="21" fillId="0" borderId="0" xfId="0" applyNumberFormat="1" applyFont="1" applyAlignment="1">
      <alignment horizontal="center"/>
    </xf>
    <xf numFmtId="165" fontId="6" fillId="0" borderId="0" xfId="1" applyNumberFormat="1" applyFont="1" applyAlignment="1">
      <alignment horizontal="center" vertical="center" wrapText="1"/>
    </xf>
    <xf numFmtId="165" fontId="21" fillId="0" borderId="0" xfId="1" applyNumberFormat="1" applyFont="1" applyFill="1" applyAlignment="1">
      <alignment horizontal="center" vertical="center" wrapText="1"/>
    </xf>
    <xf numFmtId="43" fontId="5" fillId="0" borderId="0" xfId="7" applyNumberFormat="1" applyFont="1" applyFill="1" applyAlignment="1">
      <alignment horizontal="center" vertical="center" wrapText="1"/>
    </xf>
    <xf numFmtId="165" fontId="21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 vertical="center" wrapText="1"/>
    </xf>
    <xf numFmtId="165" fontId="6" fillId="0" borderId="0" xfId="0" applyNumberFormat="1" applyFont="1" applyAlignment="1">
      <alignment vertical="top"/>
    </xf>
    <xf numFmtId="165" fontId="6" fillId="0" borderId="0" xfId="1" applyNumberFormat="1" applyFont="1" applyAlignment="1">
      <alignment horizontal="right" vertical="top"/>
    </xf>
    <xf numFmtId="165" fontId="6" fillId="0" borderId="0" xfId="1" applyNumberFormat="1" applyFont="1" applyAlignment="1">
      <alignment horizontal="right"/>
    </xf>
    <xf numFmtId="165" fontId="6" fillId="0" borderId="0" xfId="1" quotePrefix="1" applyNumberFormat="1" applyFont="1" applyAlignment="1">
      <alignment vertical="center" wrapText="1"/>
    </xf>
    <xf numFmtId="165" fontId="6" fillId="0" borderId="1" xfId="1" applyNumberFormat="1" applyFont="1" applyBorder="1" applyAlignment="1">
      <alignment horizontal="right" vertical="top"/>
    </xf>
    <xf numFmtId="165" fontId="21" fillId="0" borderId="0" xfId="1" applyNumberFormat="1" applyFont="1" applyAlignment="1">
      <alignment vertical="center" wrapText="1"/>
    </xf>
    <xf numFmtId="165" fontId="6" fillId="0" borderId="1" xfId="1" applyNumberFormat="1" applyFont="1" applyBorder="1" applyAlignment="1">
      <alignment vertical="center" wrapText="1"/>
    </xf>
    <xf numFmtId="165" fontId="4" fillId="0" borderId="0" xfId="0" applyNumberFormat="1" applyFont="1"/>
    <xf numFmtId="165" fontId="8" fillId="2" borderId="0" xfId="4" applyNumberFormat="1" applyFont="1" applyAlignment="1">
      <alignment vertical="center" wrapText="1"/>
    </xf>
    <xf numFmtId="165" fontId="8" fillId="2" borderId="0" xfId="4" applyNumberFormat="1" applyFont="1"/>
    <xf numFmtId="165" fontId="8" fillId="0" borderId="0" xfId="5" applyNumberFormat="1" applyFont="1" applyFill="1" applyAlignment="1">
      <alignment horizontal="left" vertical="center"/>
    </xf>
    <xf numFmtId="165" fontId="21" fillId="0" borderId="0" xfId="0" applyNumberFormat="1" applyFont="1"/>
    <xf numFmtId="165" fontId="6" fillId="0" borderId="0" xfId="0" applyNumberFormat="1" applyFont="1"/>
    <xf numFmtId="165" fontId="17" fillId="6" borderId="0" xfId="2" applyNumberFormat="1" applyFont="1" applyFill="1" applyBorder="1" applyAlignment="1" applyProtection="1">
      <alignment horizontal="left" vertical="center"/>
    </xf>
    <xf numFmtId="43" fontId="7" fillId="0" borderId="6" xfId="1" quotePrefix="1" applyFont="1" applyBorder="1" applyAlignment="1" applyProtection="1">
      <alignment vertical="center" wrapText="1"/>
      <protection locked="0"/>
    </xf>
    <xf numFmtId="167" fontId="17" fillId="6" borderId="1" xfId="2" applyNumberFormat="1" applyFont="1" applyFill="1" applyBorder="1" applyAlignment="1" applyProtection="1">
      <alignment vertical="center"/>
    </xf>
    <xf numFmtId="10" fontId="17" fillId="6" borderId="0" xfId="3" applyNumberFormat="1" applyFont="1" applyFill="1" applyBorder="1" applyAlignment="1" applyProtection="1">
      <alignment vertical="center"/>
    </xf>
    <xf numFmtId="165" fontId="17" fillId="6" borderId="0" xfId="2" applyNumberFormat="1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0" xfId="0" applyFont="1" applyFill="1"/>
    <xf numFmtId="165" fontId="18" fillId="6" borderId="0" xfId="2" applyNumberFormat="1" applyFont="1" applyFill="1" applyBorder="1" applyAlignment="1" applyProtection="1">
      <alignment horizontal="left" vertical="center"/>
    </xf>
    <xf numFmtId="167" fontId="18" fillId="6" borderId="0" xfId="2" applyNumberFormat="1" applyFont="1" applyFill="1" applyBorder="1" applyAlignment="1" applyProtection="1">
      <alignment vertical="center"/>
    </xf>
    <xf numFmtId="10" fontId="18" fillId="6" borderId="0" xfId="3" applyNumberFormat="1" applyFont="1" applyFill="1" applyBorder="1" applyAlignment="1" applyProtection="1">
      <alignment vertical="center"/>
    </xf>
    <xf numFmtId="165" fontId="18" fillId="6" borderId="0" xfId="2" applyNumberFormat="1" applyFont="1" applyFill="1" applyBorder="1" applyAlignment="1">
      <alignment vertical="center"/>
    </xf>
    <xf numFmtId="165" fontId="13" fillId="6" borderId="0" xfId="2" applyNumberFormat="1" applyFont="1" applyFill="1" applyBorder="1" applyProtection="1"/>
    <xf numFmtId="10" fontId="13" fillId="6" borderId="0" xfId="3" applyNumberFormat="1" applyFont="1" applyFill="1" applyBorder="1" applyProtection="1"/>
    <xf numFmtId="0" fontId="0" fillId="6" borderId="0" xfId="0" applyFill="1"/>
    <xf numFmtId="165" fontId="12" fillId="6" borderId="0" xfId="2" applyNumberFormat="1" applyFont="1" applyFill="1" applyBorder="1" applyProtection="1"/>
    <xf numFmtId="165" fontId="12" fillId="6" borderId="1" xfId="2" applyNumberFormat="1" applyFont="1" applyFill="1" applyBorder="1" applyProtection="1"/>
    <xf numFmtId="10" fontId="12" fillId="6" borderId="0" xfId="3" applyNumberFormat="1" applyFont="1" applyFill="1" applyBorder="1" applyProtection="1"/>
    <xf numFmtId="43" fontId="23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Alignment="1" applyProtection="1">
      <alignment vertical="center" wrapText="1"/>
      <protection locked="0"/>
    </xf>
    <xf numFmtId="43" fontId="23" fillId="0" borderId="0" xfId="1" applyFont="1" applyFill="1" applyAlignment="1" applyProtection="1">
      <alignment vertical="center" wrapText="1"/>
      <protection locked="0"/>
    </xf>
    <xf numFmtId="43" fontId="9" fillId="0" borderId="0" xfId="1" applyFont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horizontal="center" vertical="center" wrapText="1"/>
      <protection locked="0"/>
    </xf>
    <xf numFmtId="164" fontId="9" fillId="0" borderId="0" xfId="1" applyNumberFormat="1" applyFont="1" applyFill="1" applyAlignment="1" applyProtection="1">
      <alignment vertical="center" wrapText="1"/>
      <protection locked="0"/>
    </xf>
    <xf numFmtId="43" fontId="9" fillId="0" borderId="0" xfId="1" applyFont="1" applyFill="1" applyAlignment="1" applyProtection="1">
      <alignment horizontal="right" vertical="center" wrapText="1"/>
      <protection locked="0"/>
    </xf>
    <xf numFmtId="43" fontId="9" fillId="0" borderId="0" xfId="1" applyFont="1" applyFill="1" applyAlignment="1" applyProtection="1">
      <alignment vertical="center" wrapText="1"/>
      <protection locked="0"/>
    </xf>
    <xf numFmtId="43" fontId="25" fillId="0" borderId="0" xfId="1" applyFont="1" applyAlignment="1" applyProtection="1">
      <alignment vertical="center" wrapText="1"/>
      <protection locked="0"/>
    </xf>
    <xf numFmtId="43" fontId="23" fillId="0" borderId="0" xfId="1" applyFont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horizontal="center" vertical="center" wrapText="1"/>
      <protection locked="0"/>
    </xf>
    <xf numFmtId="43" fontId="26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vertical="center" wrapText="1"/>
      <protection locked="0"/>
    </xf>
    <xf numFmtId="166" fontId="23" fillId="6" borderId="0" xfId="1" applyNumberFormat="1" applyFont="1" applyFill="1" applyAlignment="1" applyProtection="1">
      <alignment vertical="center" wrapText="1"/>
      <protection locked="0"/>
    </xf>
    <xf numFmtId="166" fontId="9" fillId="7" borderId="0" xfId="1" applyNumberFormat="1" applyFont="1" applyFill="1" applyAlignment="1" applyProtection="1">
      <alignment vertical="center" wrapText="1"/>
    </xf>
    <xf numFmtId="166" fontId="23" fillId="0" borderId="0" xfId="1" applyNumberFormat="1" applyFont="1" applyFill="1" applyAlignment="1" applyProtection="1">
      <alignment vertical="center" wrapText="1"/>
      <protection locked="0"/>
    </xf>
    <xf numFmtId="43" fontId="23" fillId="6" borderId="1" xfId="1" applyFont="1" applyFill="1" applyBorder="1" applyAlignment="1" applyProtection="1">
      <alignment vertical="center" wrapText="1"/>
      <protection locked="0"/>
    </xf>
    <xf numFmtId="166" fontId="9" fillId="7" borderId="1" xfId="1" applyNumberFormat="1" applyFont="1" applyFill="1" applyBorder="1" applyAlignment="1" applyProtection="1">
      <alignment vertical="center" wrapText="1"/>
    </xf>
    <xf numFmtId="43" fontId="23" fillId="7" borderId="0" xfId="1" applyFont="1" applyFill="1" applyAlignment="1" applyProtection="1">
      <alignment vertical="center" wrapText="1"/>
    </xf>
    <xf numFmtId="43" fontId="9" fillId="7" borderId="2" xfId="1" applyFont="1" applyFill="1" applyBorder="1" applyAlignment="1" applyProtection="1">
      <alignment vertical="center" wrapText="1"/>
    </xf>
    <xf numFmtId="43" fontId="23" fillId="0" borderId="0" xfId="1" applyFont="1" applyFill="1" applyAlignment="1" applyProtection="1">
      <alignment vertical="center" wrapText="1"/>
    </xf>
    <xf numFmtId="43" fontId="27" fillId="0" borderId="0" xfId="1" applyFont="1" applyAlignment="1" applyProtection="1">
      <alignment vertical="center" wrapText="1"/>
      <protection locked="0"/>
    </xf>
    <xf numFmtId="0" fontId="28" fillId="0" borderId="0" xfId="0" applyFont="1" applyAlignment="1" applyProtection="1">
      <alignment horizontal="left"/>
      <protection locked="0"/>
    </xf>
    <xf numFmtId="166" fontId="28" fillId="6" borderId="0" xfId="1" applyNumberFormat="1" applyFont="1" applyFill="1" applyAlignment="1" applyProtection="1">
      <alignment horizontal="right"/>
    </xf>
    <xf numFmtId="10" fontId="28" fillId="6" borderId="0" xfId="0" applyNumberFormat="1" applyFont="1" applyFill="1" applyAlignment="1" applyProtection="1">
      <alignment horizontal="right"/>
      <protection locked="0"/>
    </xf>
    <xf numFmtId="0" fontId="28" fillId="7" borderId="0" xfId="0" applyFont="1" applyFill="1" applyProtection="1"/>
    <xf numFmtId="166" fontId="28" fillId="6" borderId="0" xfId="1" applyNumberFormat="1" applyFont="1" applyFill="1" applyAlignment="1" applyProtection="1">
      <alignment vertical="center"/>
      <protection locked="0"/>
    </xf>
    <xf numFmtId="1" fontId="28" fillId="6" borderId="0" xfId="0" applyNumberFormat="1" applyFont="1" applyFill="1" applyProtection="1">
      <protection locked="0"/>
    </xf>
    <xf numFmtId="43" fontId="27" fillId="0" borderId="0" xfId="1" applyFont="1" applyFill="1" applyAlignment="1" applyProtection="1">
      <alignment vertical="center" wrapText="1"/>
      <protection locked="0"/>
    </xf>
    <xf numFmtId="43" fontId="24" fillId="0" borderId="0" xfId="7" applyNumberFormat="1" applyFont="1" applyFill="1" applyAlignment="1" applyProtection="1">
      <alignment horizontal="center" vertical="center" wrapText="1"/>
      <protection locked="0"/>
    </xf>
    <xf numFmtId="43" fontId="24" fillId="0" borderId="0" xfId="7" quotePrefix="1" applyNumberFormat="1" applyFont="1" applyFill="1" applyAlignment="1" applyProtection="1">
      <alignment horizontal="center" vertical="center" wrapText="1"/>
      <protection locked="0"/>
    </xf>
    <xf numFmtId="43" fontId="29" fillId="7" borderId="0" xfId="1" applyFont="1" applyFill="1" applyAlignment="1" applyProtection="1">
      <alignment vertical="center" wrapText="1"/>
    </xf>
    <xf numFmtId="166" fontId="29" fillId="7" borderId="0" xfId="1" applyNumberFormat="1" applyFont="1" applyFill="1" applyAlignment="1" applyProtection="1">
      <alignment vertical="center" wrapText="1"/>
    </xf>
    <xf numFmtId="43" fontId="30" fillId="0" borderId="1" xfId="1" applyFont="1" applyBorder="1" applyAlignment="1" applyProtection="1">
      <alignment vertical="center" wrapText="1"/>
      <protection locked="0"/>
    </xf>
    <xf numFmtId="43" fontId="23" fillId="6" borderId="0" xfId="1" applyFont="1" applyFill="1" applyAlignment="1" applyProtection="1">
      <alignment horizontal="center" vertical="center" wrapText="1"/>
      <protection locked="0"/>
    </xf>
    <xf numFmtId="43" fontId="23" fillId="7" borderId="1" xfId="1" applyFont="1" applyFill="1" applyBorder="1" applyAlignment="1" applyProtection="1">
      <alignment vertical="center" wrapText="1"/>
    </xf>
    <xf numFmtId="43" fontId="23" fillId="7" borderId="2" xfId="1" applyFont="1" applyFill="1" applyBorder="1" applyAlignment="1" applyProtection="1">
      <alignment vertical="center" wrapText="1"/>
    </xf>
    <xf numFmtId="166" fontId="23" fillId="0" borderId="0" xfId="1" applyNumberFormat="1" applyFont="1" applyAlignment="1" applyProtection="1">
      <alignment vertical="center" wrapText="1"/>
      <protection locked="0"/>
    </xf>
    <xf numFmtId="166" fontId="9" fillId="0" borderId="0" xfId="1" applyNumberFormat="1" applyFont="1" applyAlignment="1" applyProtection="1">
      <alignment horizontal="center" vertical="center" wrapText="1"/>
      <protection locked="0"/>
    </xf>
    <xf numFmtId="43" fontId="23" fillId="0" borderId="0" xfId="1" applyFont="1" applyFill="1" applyBorder="1" applyAlignment="1" applyProtection="1">
      <alignment vertical="center" wrapText="1"/>
      <protection locked="0"/>
    </xf>
    <xf numFmtId="166" fontId="23" fillId="6" borderId="1" xfId="1" applyNumberFormat="1" applyFont="1" applyFill="1" applyBorder="1" applyAlignment="1" applyProtection="1">
      <alignment vertical="center" wrapText="1"/>
      <protection locked="0"/>
    </xf>
    <xf numFmtId="43" fontId="9" fillId="7" borderId="0" xfId="1" applyFont="1" applyFill="1" applyAlignment="1" applyProtection="1">
      <alignment vertical="center" wrapText="1"/>
    </xf>
    <xf numFmtId="43" fontId="23" fillId="0" borderId="3" xfId="1" applyFont="1" applyBorder="1" applyAlignment="1" applyProtection="1">
      <alignment vertical="center" wrapText="1"/>
      <protection locked="0"/>
    </xf>
    <xf numFmtId="43" fontId="23" fillId="0" borderId="4" xfId="1" applyFont="1" applyBorder="1" applyAlignment="1" applyProtection="1">
      <alignment vertical="center" wrapText="1"/>
      <protection locked="0"/>
    </xf>
    <xf numFmtId="43" fontId="23" fillId="0" borderId="5" xfId="1" applyFont="1" applyBorder="1" applyAlignment="1" applyProtection="1">
      <alignment vertical="center" wrapText="1"/>
      <protection locked="0"/>
    </xf>
    <xf numFmtId="43" fontId="10" fillId="2" borderId="6" xfId="4" applyNumberFormat="1" applyFont="1" applyBorder="1" applyAlignment="1" applyProtection="1">
      <alignment vertical="center" wrapText="1"/>
      <protection locked="0"/>
    </xf>
    <xf numFmtId="43" fontId="24" fillId="5" borderId="0" xfId="7" applyNumberFormat="1" applyFont="1" applyBorder="1" applyAlignment="1" applyProtection="1">
      <alignment horizontal="center" vertical="center" wrapText="1"/>
      <protection locked="0"/>
    </xf>
    <xf numFmtId="43" fontId="23" fillId="0" borderId="7" xfId="1" applyFont="1" applyBorder="1" applyAlignment="1" applyProtection="1">
      <alignment vertical="center" wrapText="1"/>
      <protection locked="0"/>
    </xf>
    <xf numFmtId="43" fontId="23" fillId="0" borderId="6" xfId="1" applyFont="1" applyBorder="1" applyAlignment="1" applyProtection="1">
      <alignment vertical="center" wrapText="1"/>
      <protection locked="0"/>
    </xf>
    <xf numFmtId="43" fontId="23" fillId="0" borderId="0" xfId="1" applyFont="1" applyBorder="1" applyAlignment="1" applyProtection="1">
      <alignment vertical="center" wrapText="1"/>
      <protection locked="0"/>
    </xf>
    <xf numFmtId="43" fontId="30" fillId="0" borderId="6" xfId="1" applyFont="1" applyBorder="1" applyAlignment="1" applyProtection="1">
      <alignment vertical="center" wrapText="1"/>
      <protection locked="0"/>
    </xf>
    <xf numFmtId="165" fontId="28" fillId="6" borderId="0" xfId="2" applyNumberFormat="1" applyFont="1" applyFill="1" applyBorder="1" applyAlignment="1" applyProtection="1">
      <alignment horizontal="left" vertical="center"/>
      <protection locked="0"/>
    </xf>
    <xf numFmtId="43" fontId="23" fillId="0" borderId="8" xfId="1" applyFont="1" applyBorder="1" applyAlignment="1" applyProtection="1">
      <alignment vertical="center" wrapText="1"/>
      <protection locked="0"/>
    </xf>
    <xf numFmtId="43" fontId="23" fillId="0" borderId="9" xfId="1" applyFont="1" applyBorder="1" applyAlignment="1" applyProtection="1">
      <alignment vertical="center" wrapText="1"/>
      <protection locked="0"/>
    </xf>
    <xf numFmtId="43" fontId="23" fillId="0" borderId="10" xfId="1" applyFont="1" applyBorder="1" applyAlignment="1" applyProtection="1">
      <alignment vertical="center" wrapText="1"/>
      <protection locked="0"/>
    </xf>
    <xf numFmtId="43" fontId="22" fillId="0" borderId="0" xfId="5" applyNumberFormat="1" applyFont="1" applyFill="1" applyAlignment="1" applyProtection="1">
      <alignment horizontal="center" vertical="center" wrapText="1"/>
      <protection locked="0"/>
    </xf>
    <xf numFmtId="43" fontId="9" fillId="5" borderId="0" xfId="7" quotePrefix="1" applyNumberFormat="1" applyFont="1" applyAlignment="1" applyProtection="1">
      <alignment horizontal="center" vertical="center" wrapText="1"/>
      <protection locked="0"/>
    </xf>
    <xf numFmtId="43" fontId="31" fillId="0" borderId="0" xfId="1" quotePrefix="1" applyFont="1" applyAlignment="1" applyProtection="1">
      <alignment vertical="center"/>
      <protection locked="0"/>
    </xf>
    <xf numFmtId="43" fontId="31" fillId="0" borderId="0" xfId="1" applyFont="1" applyAlignment="1" applyProtection="1">
      <alignment vertical="center"/>
      <protection locked="0"/>
    </xf>
    <xf numFmtId="43" fontId="23" fillId="6" borderId="0" xfId="1" applyFont="1" applyFill="1" applyAlignment="1" applyProtection="1">
      <alignment horizontal="left" vertical="center"/>
      <protection locked="0"/>
    </xf>
    <xf numFmtId="43" fontId="23" fillId="6" borderId="0" xfId="1" applyFont="1" applyFill="1" applyAlignment="1" applyProtection="1">
      <alignment horizontal="left" vertical="center" wrapText="1"/>
      <protection locked="0"/>
    </xf>
    <xf numFmtId="0" fontId="17" fillId="0" borderId="0" xfId="0" applyFont="1" applyFill="1"/>
    <xf numFmtId="165" fontId="4" fillId="0" borderId="0" xfId="1" applyNumberFormat="1" applyFont="1" applyFill="1" applyAlignment="1">
      <alignment vertical="center" wrapText="1"/>
    </xf>
    <xf numFmtId="43" fontId="23" fillId="6" borderId="0" xfId="1" applyFont="1" applyFill="1" applyAlignment="1" applyProtection="1">
      <alignment vertical="center" wrapText="1"/>
    </xf>
    <xf numFmtId="43" fontId="23" fillId="6" borderId="0" xfId="1" applyFont="1" applyFill="1" applyBorder="1" applyAlignment="1" applyProtection="1">
      <alignment vertical="center" wrapText="1"/>
    </xf>
    <xf numFmtId="43" fontId="9" fillId="6" borderId="0" xfId="1" applyFont="1" applyFill="1" applyAlignment="1" applyProtection="1">
      <alignment vertical="center" wrapText="1"/>
    </xf>
    <xf numFmtId="43" fontId="9" fillId="5" borderId="0" xfId="7" quotePrefix="1" applyNumberFormat="1" applyFont="1" applyAlignment="1" applyProtection="1">
      <alignment horizontal="center" vertical="center" wrapText="1"/>
      <protection locked="0"/>
    </xf>
    <xf numFmtId="43" fontId="23" fillId="7" borderId="0" xfId="1" applyFont="1" applyFill="1" applyAlignment="1" applyProtection="1">
      <alignment vertical="center" wrapText="1"/>
      <protection locked="0"/>
    </xf>
    <xf numFmtId="43" fontId="9" fillId="0" borderId="0" xfId="1" applyFont="1" applyFill="1" applyBorder="1" applyAlignment="1" applyProtection="1">
      <alignment vertical="center" wrapText="1"/>
    </xf>
    <xf numFmtId="166" fontId="23" fillId="7" borderId="0" xfId="1" applyNumberFormat="1" applyFont="1" applyFill="1" applyAlignment="1" applyProtection="1">
      <alignment vertical="center" wrapText="1"/>
      <protection locked="0"/>
    </xf>
    <xf numFmtId="43" fontId="9" fillId="0" borderId="0" xfId="7" quotePrefix="1" applyNumberFormat="1" applyFont="1" applyFill="1" applyAlignment="1" applyProtection="1">
      <alignment horizontal="center" vertical="center" wrapText="1"/>
      <protection locked="0"/>
    </xf>
    <xf numFmtId="43" fontId="9" fillId="6" borderId="0" xfId="1" applyFont="1" applyFill="1" applyAlignment="1" applyProtection="1">
      <alignment horizontal="center" vertical="center" wrapText="1"/>
      <protection locked="0"/>
    </xf>
    <xf numFmtId="43" fontId="9" fillId="0" borderId="0" xfId="1" applyFont="1" applyAlignment="1" applyProtection="1">
      <alignment vertical="center"/>
      <protection locked="0"/>
    </xf>
    <xf numFmtId="43" fontId="9" fillId="0" borderId="0" xfId="6" applyNumberFormat="1" applyFont="1" applyFill="1" applyAlignment="1" applyProtection="1">
      <alignment horizontal="center" vertical="center" wrapText="1"/>
      <protection locked="0"/>
    </xf>
    <xf numFmtId="43" fontId="9" fillId="5" borderId="0" xfId="7" applyNumberFormat="1" applyFont="1" applyAlignment="1" applyProtection="1">
      <alignment horizontal="center" vertical="center" wrapText="1"/>
      <protection locked="0"/>
    </xf>
    <xf numFmtId="43" fontId="9" fillId="5" borderId="0" xfId="7" quotePrefix="1" applyNumberFormat="1" applyFont="1" applyAlignment="1" applyProtection="1">
      <alignment horizontal="center" vertical="center" wrapText="1"/>
      <protection locked="0"/>
    </xf>
    <xf numFmtId="167" fontId="28" fillId="0" borderId="0" xfId="2" applyNumberFormat="1" applyFont="1" applyBorder="1" applyAlignment="1" applyProtection="1">
      <alignment horizontal="left" vertical="center" wrapText="1"/>
      <protection locked="0"/>
    </xf>
    <xf numFmtId="43" fontId="11" fillId="5" borderId="0" xfId="7" applyNumberFormat="1" applyFont="1" applyAlignment="1">
      <alignment horizontal="center" vertical="center" wrapText="1"/>
    </xf>
    <xf numFmtId="43" fontId="11" fillId="5" borderId="0" xfId="7" quotePrefix="1" applyNumberFormat="1" applyFont="1" applyAlignment="1">
      <alignment horizontal="center" vertical="center" wrapText="1"/>
    </xf>
    <xf numFmtId="43" fontId="9" fillId="0" borderId="0" xfId="1" applyFont="1" applyFill="1" applyAlignment="1">
      <alignment horizontal="center" vertical="center" wrapText="1"/>
    </xf>
    <xf numFmtId="0" fontId="28" fillId="0" borderId="0" xfId="5" applyFont="1" applyFill="1" applyAlignment="1">
      <alignment horizontal="center"/>
    </xf>
    <xf numFmtId="43" fontId="21" fillId="0" borderId="0" xfId="6" applyNumberFormat="1" applyFont="1" applyFill="1" applyAlignment="1">
      <alignment horizontal="center" vertical="center" wrapText="1"/>
    </xf>
    <xf numFmtId="43" fontId="5" fillId="5" borderId="0" xfId="7" applyNumberFormat="1" applyFont="1" applyAlignment="1">
      <alignment horizontal="center" vertical="center" wrapText="1"/>
    </xf>
    <xf numFmtId="43" fontId="4" fillId="0" borderId="0" xfId="1" applyFont="1" applyFill="1" applyAlignment="1">
      <alignment horizontal="center" vertical="center" wrapText="1"/>
    </xf>
    <xf numFmtId="165" fontId="15" fillId="0" borderId="0" xfId="2" applyNumberFormat="1" applyFont="1" applyBorder="1" applyAlignment="1" applyProtection="1">
      <alignment horizontal="center"/>
    </xf>
  </cellXfs>
  <cellStyles count="8">
    <cellStyle name="Colore 1" xfId="4" builtinId="29"/>
    <cellStyle name="Colore 2" xfId="5" builtinId="33"/>
    <cellStyle name="Colore 4" xfId="6" builtinId="41"/>
    <cellStyle name="Colore 6" xfId="7" builtinId="49"/>
    <cellStyle name="Migliaia" xfId="1" builtinId="3"/>
    <cellStyle name="Migliaia [0]" xfId="2" builtinId="6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"/>
  <sheetViews>
    <sheetView tabSelected="1" zoomScaleNormal="100" zoomScalePageLayoutView="86" workbookViewId="0">
      <selection activeCell="M111" sqref="M111"/>
    </sheetView>
  </sheetViews>
  <sheetFormatPr defaultColWidth="8.85546875" defaultRowHeight="24.95" customHeight="1" x14ac:dyDescent="0.25"/>
  <cols>
    <col min="1" max="1" width="3.7109375" style="88" customWidth="1"/>
    <col min="2" max="2" width="3.7109375" style="89" customWidth="1"/>
    <col min="3" max="3" width="45.7109375" style="88" customWidth="1"/>
    <col min="4" max="5" width="15.7109375" style="88" customWidth="1"/>
    <col min="6" max="6" width="17" style="88" customWidth="1"/>
    <col min="7" max="7" width="16.140625" style="88" bestFit="1" customWidth="1"/>
    <col min="8" max="9" width="16.140625" style="88" customWidth="1"/>
    <col min="10" max="10" width="3.7109375" style="88" customWidth="1"/>
    <col min="11" max="12" width="15.7109375" style="88" customWidth="1"/>
    <col min="13" max="13" width="18" style="88" customWidth="1"/>
    <col min="14" max="16" width="15.7109375" style="88" customWidth="1"/>
    <col min="17" max="17" width="3.7109375" style="88" customWidth="1"/>
    <col min="18" max="19" width="15.7109375" style="88" customWidth="1"/>
    <col min="20" max="20" width="17.42578125" style="88" customWidth="1"/>
    <col min="21" max="23" width="15.7109375" style="88" customWidth="1"/>
    <col min="24" max="16384" width="8.85546875" style="88"/>
  </cols>
  <sheetData>
    <row r="1" spans="1:23" ht="24.95" customHeight="1" x14ac:dyDescent="0.25">
      <c r="C1" s="90" t="s">
        <v>0</v>
      </c>
      <c r="D1" s="160"/>
      <c r="E1" s="160"/>
      <c r="F1" s="160"/>
    </row>
    <row r="2" spans="1:23" ht="24.95" customHeight="1" x14ac:dyDescent="0.25">
      <c r="C2" s="144" t="s">
        <v>153</v>
      </c>
      <c r="K2" s="91"/>
      <c r="L2" s="91"/>
      <c r="M2" s="91"/>
      <c r="N2" s="91"/>
      <c r="O2" s="91"/>
      <c r="P2" s="91"/>
      <c r="Q2" s="91"/>
    </row>
    <row r="3" spans="1:23" s="90" customFormat="1" ht="24.95" customHeight="1" x14ac:dyDescent="0.25">
      <c r="B3" s="92"/>
      <c r="C3" s="144" t="s">
        <v>146</v>
      </c>
      <c r="D3" s="162" t="s">
        <v>2</v>
      </c>
      <c r="E3" s="162"/>
      <c r="K3" s="93"/>
      <c r="L3" s="94"/>
      <c r="M3" s="95"/>
      <c r="N3" s="96"/>
      <c r="O3" s="96"/>
      <c r="P3" s="96"/>
      <c r="Q3" s="96"/>
    </row>
    <row r="4" spans="1:23" s="90" customFormat="1" ht="24.95" customHeight="1" x14ac:dyDescent="0.25">
      <c r="K4" s="96"/>
      <c r="L4" s="96"/>
      <c r="M4" s="96"/>
      <c r="N4" s="96"/>
      <c r="O4" s="96"/>
      <c r="P4" s="96"/>
      <c r="Q4" s="96"/>
    </row>
    <row r="5" spans="1:23" s="90" customFormat="1" ht="24.95" customHeight="1" x14ac:dyDescent="0.25">
      <c r="C5" s="161" t="s">
        <v>1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</row>
    <row r="6" spans="1:23" s="90" customFormat="1" ht="24.95" customHeight="1" x14ac:dyDescent="0.25"/>
    <row r="7" spans="1:23" s="90" customFormat="1" ht="24.95" customHeight="1" x14ac:dyDescent="0.25">
      <c r="B7" s="92"/>
      <c r="C7" s="97" t="s">
        <v>3</v>
      </c>
      <c r="D7" s="163" t="s">
        <v>159</v>
      </c>
      <c r="E7" s="164"/>
      <c r="F7" s="164"/>
      <c r="G7" s="164"/>
      <c r="H7" s="145"/>
      <c r="I7" s="159"/>
      <c r="K7" s="163" t="s">
        <v>160</v>
      </c>
      <c r="L7" s="164"/>
      <c r="M7" s="164"/>
      <c r="N7" s="164"/>
      <c r="O7" s="145"/>
      <c r="P7" s="159"/>
      <c r="R7" s="163" t="s">
        <v>161</v>
      </c>
      <c r="S7" s="164"/>
      <c r="T7" s="164"/>
      <c r="U7" s="164"/>
      <c r="V7" s="145"/>
      <c r="W7" s="159"/>
    </row>
    <row r="8" spans="1:23" s="98" customFormat="1" ht="40.5" customHeight="1" x14ac:dyDescent="0.25">
      <c r="D8" s="99" t="s">
        <v>150</v>
      </c>
      <c r="E8" s="99" t="s">
        <v>7</v>
      </c>
      <c r="F8" s="99" t="s">
        <v>8</v>
      </c>
      <c r="G8" s="99" t="s">
        <v>152</v>
      </c>
      <c r="H8" s="99" t="s">
        <v>151</v>
      </c>
      <c r="I8" s="93"/>
      <c r="K8" s="99" t="s">
        <v>150</v>
      </c>
      <c r="L8" s="99" t="s">
        <v>7</v>
      </c>
      <c r="M8" s="99" t="s">
        <v>8</v>
      </c>
      <c r="N8" s="99" t="s">
        <v>152</v>
      </c>
      <c r="O8" s="99" t="s">
        <v>151</v>
      </c>
      <c r="P8" s="93"/>
      <c r="R8" s="99" t="s">
        <v>150</v>
      </c>
      <c r="S8" s="99" t="s">
        <v>7</v>
      </c>
      <c r="T8" s="99" t="s">
        <v>8</v>
      </c>
      <c r="U8" s="99" t="s">
        <v>152</v>
      </c>
      <c r="V8" s="99" t="s">
        <v>151</v>
      </c>
      <c r="W8" s="93"/>
    </row>
    <row r="9" spans="1:23" ht="15.75" x14ac:dyDescent="0.25">
      <c r="A9" s="89"/>
      <c r="G9" s="91"/>
      <c r="H9" s="91"/>
      <c r="I9" s="91"/>
      <c r="N9" s="91"/>
      <c r="O9" s="91"/>
      <c r="P9" s="91"/>
      <c r="W9" s="91"/>
    </row>
    <row r="10" spans="1:23" ht="15.75" x14ac:dyDescent="0.25">
      <c r="A10" s="89" t="s">
        <v>9</v>
      </c>
      <c r="C10" s="100" t="s">
        <v>142</v>
      </c>
      <c r="G10" s="91"/>
      <c r="H10" s="91"/>
      <c r="I10" s="91"/>
      <c r="N10" s="91"/>
      <c r="O10" s="91"/>
      <c r="P10" s="91"/>
      <c r="W10" s="91"/>
    </row>
    <row r="11" spans="1:23" ht="24.95" customHeight="1" x14ac:dyDescent="0.25">
      <c r="B11" s="89" t="s">
        <v>12</v>
      </c>
      <c r="C11" s="101" t="s">
        <v>130</v>
      </c>
      <c r="D11" s="101"/>
      <c r="E11" s="102"/>
      <c r="F11" s="103">
        <f t="shared" ref="F11:F28" si="0">+IF(D11&gt;0,D11/E11,0)</f>
        <v>0</v>
      </c>
      <c r="G11" s="101"/>
      <c r="H11" s="156">
        <f>D11-G11</f>
        <v>0</v>
      </c>
      <c r="I11" s="91"/>
      <c r="K11" s="101"/>
      <c r="L11" s="102"/>
      <c r="M11" s="103">
        <f t="shared" ref="M11:M20" si="1">+IF(K11&gt;0,K11/L11,0)</f>
        <v>0</v>
      </c>
      <c r="N11" s="101"/>
      <c r="O11" s="156">
        <f>K11-N11</f>
        <v>0</v>
      </c>
      <c r="P11" s="91"/>
      <c r="R11" s="101"/>
      <c r="S11" s="102"/>
      <c r="T11" s="103">
        <f t="shared" ref="T11:T20" si="2">+IF(R11&gt;0,R11/S11,0)</f>
        <v>0</v>
      </c>
      <c r="U11" s="101"/>
      <c r="V11" s="156">
        <f>R11-U11</f>
        <v>0</v>
      </c>
      <c r="W11" s="91"/>
    </row>
    <row r="12" spans="1:23" ht="24.95" customHeight="1" x14ac:dyDescent="0.25">
      <c r="B12" s="89" t="s">
        <v>13</v>
      </c>
      <c r="C12" s="101" t="s">
        <v>14</v>
      </c>
      <c r="D12" s="101"/>
      <c r="E12" s="102"/>
      <c r="F12" s="103">
        <f t="shared" si="0"/>
        <v>0</v>
      </c>
      <c r="G12" s="101"/>
      <c r="H12" s="156">
        <f t="shared" ref="H12:H28" si="3">D12-G12</f>
        <v>0</v>
      </c>
      <c r="I12" s="91"/>
      <c r="K12" s="101"/>
      <c r="L12" s="102"/>
      <c r="M12" s="103">
        <f t="shared" si="1"/>
        <v>0</v>
      </c>
      <c r="N12" s="101"/>
      <c r="O12" s="156">
        <f t="shared" ref="O12:O28" si="4">K12-N12</f>
        <v>0</v>
      </c>
      <c r="P12" s="91"/>
      <c r="R12" s="101"/>
      <c r="S12" s="102"/>
      <c r="T12" s="103">
        <f t="shared" si="2"/>
        <v>0</v>
      </c>
      <c r="U12" s="101"/>
      <c r="V12" s="156">
        <f t="shared" ref="V12:V28" si="5">R12-U12</f>
        <v>0</v>
      </c>
      <c r="W12" s="91"/>
    </row>
    <row r="13" spans="1:23" ht="24.95" customHeight="1" x14ac:dyDescent="0.25">
      <c r="B13" s="89" t="s">
        <v>15</v>
      </c>
      <c r="C13" s="101" t="s">
        <v>16</v>
      </c>
      <c r="D13" s="101"/>
      <c r="E13" s="102"/>
      <c r="F13" s="103">
        <f t="shared" si="0"/>
        <v>0</v>
      </c>
      <c r="G13" s="101"/>
      <c r="H13" s="156">
        <f t="shared" si="3"/>
        <v>0</v>
      </c>
      <c r="I13" s="91"/>
      <c r="K13" s="101"/>
      <c r="L13" s="102"/>
      <c r="M13" s="103">
        <f t="shared" si="1"/>
        <v>0</v>
      </c>
      <c r="N13" s="101"/>
      <c r="O13" s="156">
        <f t="shared" si="4"/>
        <v>0</v>
      </c>
      <c r="P13" s="91"/>
      <c r="R13" s="101"/>
      <c r="S13" s="102"/>
      <c r="T13" s="103">
        <f t="shared" si="2"/>
        <v>0</v>
      </c>
      <c r="U13" s="101"/>
      <c r="V13" s="156">
        <f t="shared" si="5"/>
        <v>0</v>
      </c>
      <c r="W13" s="91"/>
    </row>
    <row r="14" spans="1:23" ht="24.95" customHeight="1" x14ac:dyDescent="0.25">
      <c r="B14" s="89" t="s">
        <v>17</v>
      </c>
      <c r="C14" s="101" t="s">
        <v>18</v>
      </c>
      <c r="D14" s="101"/>
      <c r="E14" s="102"/>
      <c r="F14" s="103">
        <f t="shared" si="0"/>
        <v>0</v>
      </c>
      <c r="G14" s="101"/>
      <c r="H14" s="156">
        <f t="shared" si="3"/>
        <v>0</v>
      </c>
      <c r="I14" s="91"/>
      <c r="K14" s="101"/>
      <c r="L14" s="102"/>
      <c r="M14" s="103">
        <f t="shared" si="1"/>
        <v>0</v>
      </c>
      <c r="N14" s="101"/>
      <c r="O14" s="156">
        <f t="shared" si="4"/>
        <v>0</v>
      </c>
      <c r="P14" s="91"/>
      <c r="R14" s="101"/>
      <c r="S14" s="102"/>
      <c r="T14" s="103">
        <f t="shared" si="2"/>
        <v>0</v>
      </c>
      <c r="U14" s="101"/>
      <c r="V14" s="156">
        <f t="shared" si="5"/>
        <v>0</v>
      </c>
      <c r="W14" s="91"/>
    </row>
    <row r="15" spans="1:23" ht="24.95" customHeight="1" x14ac:dyDescent="0.25">
      <c r="B15" s="89" t="s">
        <v>19</v>
      </c>
      <c r="C15" s="101" t="s">
        <v>143</v>
      </c>
      <c r="D15" s="101"/>
      <c r="E15" s="102"/>
      <c r="F15" s="103">
        <f t="shared" si="0"/>
        <v>0</v>
      </c>
      <c r="G15" s="101"/>
      <c r="H15" s="156">
        <f t="shared" si="3"/>
        <v>0</v>
      </c>
      <c r="I15" s="91"/>
      <c r="K15" s="101"/>
      <c r="L15" s="102"/>
      <c r="M15" s="103">
        <f t="shared" si="1"/>
        <v>0</v>
      </c>
      <c r="N15" s="101"/>
      <c r="O15" s="156">
        <f t="shared" si="4"/>
        <v>0</v>
      </c>
      <c r="P15" s="91"/>
      <c r="R15" s="101"/>
      <c r="S15" s="102"/>
      <c r="T15" s="103">
        <f t="shared" si="2"/>
        <v>0</v>
      </c>
      <c r="U15" s="101"/>
      <c r="V15" s="156">
        <f t="shared" si="5"/>
        <v>0</v>
      </c>
      <c r="W15" s="91"/>
    </row>
    <row r="16" spans="1:23" ht="24.95" customHeight="1" x14ac:dyDescent="0.25">
      <c r="B16" s="89" t="s">
        <v>20</v>
      </c>
      <c r="C16" s="101" t="s">
        <v>22</v>
      </c>
      <c r="D16" s="101"/>
      <c r="E16" s="102"/>
      <c r="F16" s="103">
        <f t="shared" si="0"/>
        <v>0</v>
      </c>
      <c r="G16" s="101"/>
      <c r="H16" s="156">
        <f t="shared" si="3"/>
        <v>0</v>
      </c>
      <c r="I16" s="91"/>
      <c r="K16" s="101"/>
      <c r="L16" s="102"/>
      <c r="M16" s="103">
        <f t="shared" si="1"/>
        <v>0</v>
      </c>
      <c r="N16" s="101"/>
      <c r="O16" s="156">
        <f t="shared" si="4"/>
        <v>0</v>
      </c>
      <c r="P16" s="91"/>
      <c r="R16" s="101"/>
      <c r="S16" s="102"/>
      <c r="T16" s="103">
        <f t="shared" si="2"/>
        <v>0</v>
      </c>
      <c r="U16" s="101"/>
      <c r="V16" s="156">
        <f t="shared" si="5"/>
        <v>0</v>
      </c>
      <c r="W16" s="91"/>
    </row>
    <row r="17" spans="2:23" ht="24.95" customHeight="1" x14ac:dyDescent="0.25">
      <c r="B17" s="89" t="s">
        <v>21</v>
      </c>
      <c r="C17" s="101" t="s">
        <v>22</v>
      </c>
      <c r="D17" s="101"/>
      <c r="E17" s="102"/>
      <c r="F17" s="103">
        <f t="shared" si="0"/>
        <v>0</v>
      </c>
      <c r="G17" s="101"/>
      <c r="H17" s="156">
        <f t="shared" si="3"/>
        <v>0</v>
      </c>
      <c r="I17" s="91"/>
      <c r="K17" s="101"/>
      <c r="L17" s="102"/>
      <c r="M17" s="103">
        <f t="shared" si="1"/>
        <v>0</v>
      </c>
      <c r="N17" s="101"/>
      <c r="O17" s="156">
        <f t="shared" si="4"/>
        <v>0</v>
      </c>
      <c r="P17" s="91"/>
      <c r="R17" s="101"/>
      <c r="S17" s="102"/>
      <c r="T17" s="103">
        <f t="shared" si="2"/>
        <v>0</v>
      </c>
      <c r="U17" s="101"/>
      <c r="V17" s="156">
        <f t="shared" si="5"/>
        <v>0</v>
      </c>
      <c r="W17" s="91"/>
    </row>
    <row r="18" spans="2:23" ht="24.95" customHeight="1" x14ac:dyDescent="0.25">
      <c r="B18" s="89" t="s">
        <v>23</v>
      </c>
      <c r="C18" s="101" t="s">
        <v>22</v>
      </c>
      <c r="D18" s="101"/>
      <c r="E18" s="102"/>
      <c r="F18" s="103">
        <f t="shared" si="0"/>
        <v>0</v>
      </c>
      <c r="G18" s="101"/>
      <c r="H18" s="156">
        <f t="shared" si="3"/>
        <v>0</v>
      </c>
      <c r="I18" s="91"/>
      <c r="K18" s="101"/>
      <c r="L18" s="102"/>
      <c r="M18" s="103">
        <f t="shared" si="1"/>
        <v>0</v>
      </c>
      <c r="N18" s="101"/>
      <c r="O18" s="156">
        <f t="shared" si="4"/>
        <v>0</v>
      </c>
      <c r="P18" s="91"/>
      <c r="R18" s="101"/>
      <c r="S18" s="102"/>
      <c r="T18" s="103">
        <f t="shared" si="2"/>
        <v>0</v>
      </c>
      <c r="U18" s="101"/>
      <c r="V18" s="156">
        <f t="shared" si="5"/>
        <v>0</v>
      </c>
      <c r="W18" s="91"/>
    </row>
    <row r="19" spans="2:23" ht="24.95" customHeight="1" x14ac:dyDescent="0.25">
      <c r="B19" s="89" t="s">
        <v>24</v>
      </c>
      <c r="C19" s="101" t="s">
        <v>22</v>
      </c>
      <c r="D19" s="101"/>
      <c r="E19" s="102"/>
      <c r="F19" s="103">
        <f t="shared" si="0"/>
        <v>0</v>
      </c>
      <c r="G19" s="101"/>
      <c r="H19" s="156">
        <f t="shared" si="3"/>
        <v>0</v>
      </c>
      <c r="I19" s="91"/>
      <c r="K19" s="101"/>
      <c r="L19" s="102"/>
      <c r="M19" s="103">
        <f t="shared" si="1"/>
        <v>0</v>
      </c>
      <c r="N19" s="101"/>
      <c r="O19" s="156">
        <f t="shared" si="4"/>
        <v>0</v>
      </c>
      <c r="P19" s="91"/>
      <c r="R19" s="101"/>
      <c r="S19" s="102"/>
      <c r="T19" s="103">
        <f t="shared" si="2"/>
        <v>0</v>
      </c>
      <c r="U19" s="101"/>
      <c r="V19" s="156">
        <f t="shared" si="5"/>
        <v>0</v>
      </c>
      <c r="W19" s="91"/>
    </row>
    <row r="20" spans="2:23" ht="24.95" customHeight="1" x14ac:dyDescent="0.25">
      <c r="B20" s="89" t="s">
        <v>25</v>
      </c>
      <c r="C20" s="101" t="s">
        <v>22</v>
      </c>
      <c r="D20" s="101"/>
      <c r="E20" s="102"/>
      <c r="F20" s="103">
        <f t="shared" si="0"/>
        <v>0</v>
      </c>
      <c r="G20" s="101"/>
      <c r="H20" s="156">
        <f t="shared" si="3"/>
        <v>0</v>
      </c>
      <c r="I20" s="91"/>
      <c r="K20" s="101"/>
      <c r="L20" s="102"/>
      <c r="M20" s="103">
        <f t="shared" si="1"/>
        <v>0</v>
      </c>
      <c r="N20" s="101"/>
      <c r="O20" s="156">
        <f t="shared" si="4"/>
        <v>0</v>
      </c>
      <c r="P20" s="91"/>
      <c r="R20" s="101"/>
      <c r="S20" s="102"/>
      <c r="T20" s="103">
        <f t="shared" si="2"/>
        <v>0</v>
      </c>
      <c r="U20" s="101"/>
      <c r="V20" s="156">
        <f t="shared" si="5"/>
        <v>0</v>
      </c>
      <c r="W20" s="91"/>
    </row>
    <row r="21" spans="2:23" ht="24.95" customHeight="1" x14ac:dyDescent="0.25">
      <c r="B21" s="89" t="s">
        <v>26</v>
      </c>
      <c r="C21" s="101" t="s">
        <v>22</v>
      </c>
      <c r="D21" s="101"/>
      <c r="E21" s="102"/>
      <c r="F21" s="103">
        <f t="shared" si="0"/>
        <v>0</v>
      </c>
      <c r="G21" s="101"/>
      <c r="H21" s="156">
        <f t="shared" si="3"/>
        <v>0</v>
      </c>
      <c r="I21" s="91"/>
      <c r="K21" s="101"/>
      <c r="L21" s="102"/>
      <c r="M21" s="103"/>
      <c r="N21" s="101"/>
      <c r="O21" s="156">
        <f t="shared" si="4"/>
        <v>0</v>
      </c>
      <c r="P21" s="91"/>
      <c r="R21" s="101"/>
      <c r="S21" s="102"/>
      <c r="T21" s="103"/>
      <c r="U21" s="101"/>
      <c r="V21" s="156">
        <f t="shared" si="5"/>
        <v>0</v>
      </c>
      <c r="W21" s="91"/>
    </row>
    <row r="22" spans="2:23" ht="24.95" customHeight="1" x14ac:dyDescent="0.25">
      <c r="B22" s="89" t="s">
        <v>27</v>
      </c>
      <c r="C22" s="101" t="s">
        <v>22</v>
      </c>
      <c r="D22" s="101"/>
      <c r="E22" s="102"/>
      <c r="F22" s="103">
        <f t="shared" si="0"/>
        <v>0</v>
      </c>
      <c r="G22" s="101"/>
      <c r="H22" s="156">
        <f t="shared" si="3"/>
        <v>0</v>
      </c>
      <c r="I22" s="91"/>
      <c r="K22" s="101"/>
      <c r="L22" s="102"/>
      <c r="M22" s="103">
        <f t="shared" ref="M22:M28" si="6">+IF(K22&gt;0,K22/L22,0)</f>
        <v>0</v>
      </c>
      <c r="N22" s="101"/>
      <c r="O22" s="156">
        <f t="shared" si="4"/>
        <v>0</v>
      </c>
      <c r="P22" s="91"/>
      <c r="R22" s="101"/>
      <c r="S22" s="102"/>
      <c r="T22" s="103">
        <f t="shared" ref="T22:T28" si="7">+IF(R22&gt;0,R22/S22,0)</f>
        <v>0</v>
      </c>
      <c r="U22" s="101"/>
      <c r="V22" s="156">
        <f t="shared" si="5"/>
        <v>0</v>
      </c>
      <c r="W22" s="91"/>
    </row>
    <row r="23" spans="2:23" ht="24.95" customHeight="1" x14ac:dyDescent="0.25">
      <c r="B23" s="89" t="s">
        <v>28</v>
      </c>
      <c r="C23" s="101" t="s">
        <v>22</v>
      </c>
      <c r="D23" s="101"/>
      <c r="E23" s="102"/>
      <c r="F23" s="103">
        <f t="shared" si="0"/>
        <v>0</v>
      </c>
      <c r="G23" s="101"/>
      <c r="H23" s="156">
        <f>D23-G23</f>
        <v>0</v>
      </c>
      <c r="I23" s="91"/>
      <c r="K23" s="101"/>
      <c r="L23" s="102"/>
      <c r="M23" s="103">
        <f t="shared" si="6"/>
        <v>0</v>
      </c>
      <c r="N23" s="101"/>
      <c r="O23" s="156">
        <f>K23-N23</f>
        <v>0</v>
      </c>
      <c r="P23" s="91"/>
      <c r="R23" s="101"/>
      <c r="S23" s="102"/>
      <c r="T23" s="103">
        <f t="shared" si="7"/>
        <v>0</v>
      </c>
      <c r="U23" s="101"/>
      <c r="V23" s="156">
        <f t="shared" si="5"/>
        <v>0</v>
      </c>
      <c r="W23" s="91"/>
    </row>
    <row r="24" spans="2:23" ht="24.95" customHeight="1" x14ac:dyDescent="0.25">
      <c r="B24" s="89" t="s">
        <v>29</v>
      </c>
      <c r="C24" s="101" t="s">
        <v>22</v>
      </c>
      <c r="D24" s="101"/>
      <c r="E24" s="102"/>
      <c r="F24" s="103">
        <f t="shared" si="0"/>
        <v>0</v>
      </c>
      <c r="G24" s="101"/>
      <c r="H24" s="156">
        <f t="shared" si="3"/>
        <v>0</v>
      </c>
      <c r="I24" s="91"/>
      <c r="K24" s="101"/>
      <c r="L24" s="102"/>
      <c r="M24" s="103">
        <f t="shared" si="6"/>
        <v>0</v>
      </c>
      <c r="N24" s="101"/>
      <c r="O24" s="156">
        <f t="shared" si="4"/>
        <v>0</v>
      </c>
      <c r="P24" s="91"/>
      <c r="R24" s="101"/>
      <c r="S24" s="102"/>
      <c r="T24" s="103">
        <f t="shared" si="7"/>
        <v>0</v>
      </c>
      <c r="U24" s="101"/>
      <c r="V24" s="156">
        <f t="shared" si="5"/>
        <v>0</v>
      </c>
      <c r="W24" s="91"/>
    </row>
    <row r="25" spans="2:23" ht="24.95" customHeight="1" x14ac:dyDescent="0.25">
      <c r="B25" s="89" t="s">
        <v>30</v>
      </c>
      <c r="C25" s="101" t="s">
        <v>22</v>
      </c>
      <c r="D25" s="101"/>
      <c r="E25" s="102"/>
      <c r="F25" s="103">
        <f t="shared" si="0"/>
        <v>0</v>
      </c>
      <c r="G25" s="101"/>
      <c r="H25" s="156">
        <f t="shared" si="3"/>
        <v>0</v>
      </c>
      <c r="I25" s="91"/>
      <c r="K25" s="101"/>
      <c r="L25" s="102"/>
      <c r="M25" s="103">
        <f t="shared" si="6"/>
        <v>0</v>
      </c>
      <c r="N25" s="101"/>
      <c r="O25" s="156">
        <f t="shared" si="4"/>
        <v>0</v>
      </c>
      <c r="P25" s="91"/>
      <c r="R25" s="101"/>
      <c r="S25" s="102"/>
      <c r="T25" s="103">
        <f t="shared" si="7"/>
        <v>0</v>
      </c>
      <c r="U25" s="101"/>
      <c r="V25" s="156">
        <f t="shared" si="5"/>
        <v>0</v>
      </c>
      <c r="W25" s="91"/>
    </row>
    <row r="26" spans="2:23" ht="24.95" customHeight="1" x14ac:dyDescent="0.25">
      <c r="B26" s="89" t="s">
        <v>31</v>
      </c>
      <c r="C26" s="101" t="s">
        <v>22</v>
      </c>
      <c r="D26" s="101"/>
      <c r="E26" s="102"/>
      <c r="F26" s="103">
        <f t="shared" si="0"/>
        <v>0</v>
      </c>
      <c r="G26" s="101"/>
      <c r="H26" s="156">
        <f t="shared" si="3"/>
        <v>0</v>
      </c>
      <c r="I26" s="91"/>
      <c r="K26" s="101"/>
      <c r="L26" s="102"/>
      <c r="M26" s="103">
        <f t="shared" si="6"/>
        <v>0</v>
      </c>
      <c r="N26" s="101"/>
      <c r="O26" s="156">
        <f t="shared" si="4"/>
        <v>0</v>
      </c>
      <c r="P26" s="91"/>
      <c r="R26" s="101"/>
      <c r="S26" s="102"/>
      <c r="T26" s="103">
        <f t="shared" si="7"/>
        <v>0</v>
      </c>
      <c r="U26" s="101"/>
      <c r="V26" s="156">
        <f t="shared" si="5"/>
        <v>0</v>
      </c>
      <c r="W26" s="91"/>
    </row>
    <row r="27" spans="2:23" ht="24.95" customHeight="1" x14ac:dyDescent="0.25">
      <c r="B27" s="89" t="s">
        <v>32</v>
      </c>
      <c r="C27" s="101" t="s">
        <v>22</v>
      </c>
      <c r="D27" s="101"/>
      <c r="E27" s="102"/>
      <c r="F27" s="103">
        <f t="shared" si="0"/>
        <v>0</v>
      </c>
      <c r="G27" s="101"/>
      <c r="H27" s="156">
        <f t="shared" si="3"/>
        <v>0</v>
      </c>
      <c r="I27" s="91"/>
      <c r="K27" s="101"/>
      <c r="L27" s="102"/>
      <c r="M27" s="103">
        <f t="shared" si="6"/>
        <v>0</v>
      </c>
      <c r="N27" s="101"/>
      <c r="O27" s="156">
        <f t="shared" si="4"/>
        <v>0</v>
      </c>
      <c r="P27" s="91"/>
      <c r="R27" s="101"/>
      <c r="S27" s="102"/>
      <c r="T27" s="103">
        <f t="shared" si="7"/>
        <v>0</v>
      </c>
      <c r="U27" s="101"/>
      <c r="V27" s="156">
        <f t="shared" si="5"/>
        <v>0</v>
      </c>
      <c r="W27" s="91"/>
    </row>
    <row r="28" spans="2:23" ht="24.95" customHeight="1" x14ac:dyDescent="0.25">
      <c r="B28" s="89" t="s">
        <v>33</v>
      </c>
      <c r="C28" s="101" t="s">
        <v>22</v>
      </c>
      <c r="D28" s="105"/>
      <c r="E28" s="102"/>
      <c r="F28" s="106">
        <f t="shared" si="0"/>
        <v>0</v>
      </c>
      <c r="G28" s="105"/>
      <c r="H28" s="156">
        <f t="shared" si="3"/>
        <v>0</v>
      </c>
      <c r="I28" s="91"/>
      <c r="K28" s="105"/>
      <c r="L28" s="102"/>
      <c r="M28" s="106">
        <f t="shared" si="6"/>
        <v>0</v>
      </c>
      <c r="N28" s="105"/>
      <c r="O28" s="156">
        <f t="shared" si="4"/>
        <v>0</v>
      </c>
      <c r="P28" s="91"/>
      <c r="R28" s="105"/>
      <c r="S28" s="102"/>
      <c r="T28" s="106">
        <f t="shared" si="7"/>
        <v>0</v>
      </c>
      <c r="U28" s="105"/>
      <c r="V28" s="156">
        <f t="shared" si="5"/>
        <v>0</v>
      </c>
      <c r="W28" s="91"/>
    </row>
    <row r="29" spans="2:23" ht="24.95" customHeight="1" x14ac:dyDescent="0.25">
      <c r="C29" s="90" t="s">
        <v>10</v>
      </c>
      <c r="D29" s="107">
        <f>SUM(D11:D28)</f>
        <v>0</v>
      </c>
      <c r="F29" s="107">
        <f>SUM(F11:F28)</f>
        <v>0</v>
      </c>
      <c r="G29" s="91">
        <f>SUM(G11:G28)</f>
        <v>0</v>
      </c>
      <c r="H29" s="156">
        <f>SUM(H11:H28)</f>
        <v>0</v>
      </c>
      <c r="I29" s="91"/>
      <c r="K29" s="107">
        <f>SUM(K11:K28)</f>
        <v>0</v>
      </c>
      <c r="M29" s="107">
        <f>SUM(M11:M28)</f>
        <v>0</v>
      </c>
      <c r="N29" s="91">
        <f>SUM(N11:N28)</f>
        <v>0</v>
      </c>
      <c r="O29" s="156">
        <f>SUM(O11:O28)</f>
        <v>0</v>
      </c>
      <c r="P29" s="91"/>
      <c r="R29" s="107">
        <f>SUM(R11:R28)</f>
        <v>0</v>
      </c>
      <c r="T29" s="107">
        <f>SUM(T11:T28)</f>
        <v>0</v>
      </c>
      <c r="U29" s="91">
        <f>SUM(U11:U28)</f>
        <v>0</v>
      </c>
      <c r="V29" s="156">
        <f>SUM(V11:V28)</f>
        <v>0</v>
      </c>
      <c r="W29" s="91"/>
    </row>
    <row r="30" spans="2:23" ht="24.95" customHeight="1" x14ac:dyDescent="0.25">
      <c r="G30" s="91"/>
      <c r="H30" s="91"/>
      <c r="I30" s="91"/>
      <c r="N30" s="91"/>
      <c r="O30" s="91"/>
      <c r="P30" s="91"/>
      <c r="U30" s="91"/>
      <c r="V30" s="91"/>
      <c r="W30" s="91"/>
    </row>
    <row r="31" spans="2:23" ht="24.95" customHeight="1" thickBot="1" x14ac:dyDescent="0.3">
      <c r="C31" s="90" t="s">
        <v>34</v>
      </c>
      <c r="D31" s="108">
        <f>+D29</f>
        <v>0</v>
      </c>
      <c r="F31" s="108">
        <f>+F29</f>
        <v>0</v>
      </c>
      <c r="G31" s="91"/>
      <c r="H31" s="108">
        <f>+H29</f>
        <v>0</v>
      </c>
      <c r="I31" s="157"/>
      <c r="J31" s="90"/>
      <c r="K31" s="108">
        <f>+K29</f>
        <v>0</v>
      </c>
      <c r="M31" s="108">
        <f>+M29</f>
        <v>0</v>
      </c>
      <c r="N31" s="91"/>
      <c r="O31" s="108">
        <f>+O29</f>
        <v>0</v>
      </c>
      <c r="P31" s="157"/>
      <c r="Q31" s="90"/>
      <c r="R31" s="108">
        <f>+R29</f>
        <v>0</v>
      </c>
      <c r="T31" s="108">
        <f>+T29</f>
        <v>0</v>
      </c>
      <c r="V31" s="108">
        <f>+V29</f>
        <v>0</v>
      </c>
      <c r="W31" s="157"/>
    </row>
    <row r="32" spans="2:23" ht="24.95" customHeight="1" thickTop="1" x14ac:dyDescent="0.25">
      <c r="G32" s="91"/>
      <c r="H32" s="91"/>
      <c r="I32" s="91"/>
      <c r="N32" s="91"/>
      <c r="O32" s="91"/>
      <c r="P32" s="91"/>
      <c r="W32" s="91"/>
    </row>
    <row r="33" spans="1:23" ht="40.5" customHeight="1" x14ac:dyDescent="0.25">
      <c r="A33" s="88" t="s">
        <v>11</v>
      </c>
      <c r="C33" s="100" t="s">
        <v>144</v>
      </c>
      <c r="D33" s="99" t="s">
        <v>150</v>
      </c>
      <c r="E33" s="99" t="s">
        <v>7</v>
      </c>
      <c r="F33" s="99" t="s">
        <v>8</v>
      </c>
      <c r="G33" s="99" t="s">
        <v>152</v>
      </c>
      <c r="H33" s="99" t="s">
        <v>151</v>
      </c>
      <c r="I33" s="91"/>
      <c r="K33" s="99" t="s">
        <v>150</v>
      </c>
      <c r="L33" s="99" t="s">
        <v>7</v>
      </c>
      <c r="M33" s="99" t="s">
        <v>8</v>
      </c>
      <c r="N33" s="99" t="s">
        <v>152</v>
      </c>
      <c r="O33" s="99" t="s">
        <v>151</v>
      </c>
      <c r="P33" s="91"/>
      <c r="R33" s="99" t="s">
        <v>150</v>
      </c>
      <c r="S33" s="99" t="s">
        <v>7</v>
      </c>
      <c r="T33" s="99" t="s">
        <v>8</v>
      </c>
      <c r="U33" s="99" t="s">
        <v>152</v>
      </c>
      <c r="V33" s="99" t="s">
        <v>151</v>
      </c>
      <c r="W33" s="91"/>
    </row>
    <row r="34" spans="1:23" ht="24.95" customHeight="1" x14ac:dyDescent="0.25">
      <c r="B34" s="89" t="s">
        <v>12</v>
      </c>
      <c r="C34" s="101" t="s">
        <v>36</v>
      </c>
      <c r="D34" s="101"/>
      <c r="E34" s="102"/>
      <c r="F34" s="103">
        <f t="shared" ref="F34:F38" si="8">+IF(D34&gt;0,D34/E34,0)</f>
        <v>0</v>
      </c>
      <c r="G34" s="102"/>
      <c r="H34" s="156">
        <f>D34-G34</f>
        <v>0</v>
      </c>
      <c r="I34" s="91"/>
      <c r="K34" s="101"/>
      <c r="L34" s="102"/>
      <c r="M34" s="103">
        <f t="shared" ref="M34:M38" si="9">+IF(K34&gt;0,K34/L34,0)</f>
        <v>0</v>
      </c>
      <c r="N34" s="102"/>
      <c r="O34" s="156">
        <f>K34-N34</f>
        <v>0</v>
      </c>
      <c r="P34" s="91"/>
      <c r="R34" s="101"/>
      <c r="S34" s="102"/>
      <c r="T34" s="103">
        <f t="shared" ref="T34:T38" si="10">+IF(R34&gt;0,R34/S34,0)</f>
        <v>0</v>
      </c>
      <c r="U34" s="102"/>
      <c r="V34" s="156">
        <f>R34-U34</f>
        <v>0</v>
      </c>
      <c r="W34" s="91"/>
    </row>
    <row r="35" spans="1:23" ht="24.95" customHeight="1" x14ac:dyDescent="0.25">
      <c r="B35" s="89" t="s">
        <v>13</v>
      </c>
      <c r="C35" s="101" t="s">
        <v>131</v>
      </c>
      <c r="D35" s="101"/>
      <c r="E35" s="102"/>
      <c r="F35" s="103">
        <f t="shared" si="8"/>
        <v>0</v>
      </c>
      <c r="G35" s="102"/>
      <c r="H35" s="156">
        <f t="shared" ref="H35:H38" si="11">D35-G35</f>
        <v>0</v>
      </c>
      <c r="I35" s="91"/>
      <c r="K35" s="101"/>
      <c r="L35" s="102"/>
      <c r="M35" s="103">
        <f t="shared" si="9"/>
        <v>0</v>
      </c>
      <c r="N35" s="102"/>
      <c r="O35" s="156">
        <f t="shared" ref="O35:O38" si="12">K35-N35</f>
        <v>0</v>
      </c>
      <c r="P35" s="91"/>
      <c r="R35" s="101"/>
      <c r="S35" s="102"/>
      <c r="T35" s="103">
        <f t="shared" si="10"/>
        <v>0</v>
      </c>
      <c r="U35" s="102"/>
      <c r="V35" s="156">
        <f t="shared" ref="V35:V38" si="13">R35-U35</f>
        <v>0</v>
      </c>
      <c r="W35" s="91"/>
    </row>
    <row r="36" spans="1:23" ht="24.95" customHeight="1" x14ac:dyDescent="0.25">
      <c r="B36" s="89" t="s">
        <v>15</v>
      </c>
      <c r="C36" s="101" t="s">
        <v>22</v>
      </c>
      <c r="D36" s="101"/>
      <c r="E36" s="102"/>
      <c r="F36" s="103">
        <f t="shared" si="8"/>
        <v>0</v>
      </c>
      <c r="G36" s="102"/>
      <c r="H36" s="156">
        <f t="shared" si="11"/>
        <v>0</v>
      </c>
      <c r="I36" s="91"/>
      <c r="K36" s="101"/>
      <c r="L36" s="102"/>
      <c r="M36" s="103">
        <f t="shared" si="9"/>
        <v>0</v>
      </c>
      <c r="N36" s="102"/>
      <c r="O36" s="156">
        <f t="shared" si="12"/>
        <v>0</v>
      </c>
      <c r="P36" s="91"/>
      <c r="R36" s="101"/>
      <c r="S36" s="102"/>
      <c r="T36" s="103">
        <f t="shared" si="10"/>
        <v>0</v>
      </c>
      <c r="U36" s="102"/>
      <c r="V36" s="156">
        <f t="shared" si="13"/>
        <v>0</v>
      </c>
      <c r="W36" s="91"/>
    </row>
    <row r="37" spans="1:23" ht="24.95" customHeight="1" x14ac:dyDescent="0.25">
      <c r="B37" s="89" t="s">
        <v>17</v>
      </c>
      <c r="C37" s="101" t="s">
        <v>22</v>
      </c>
      <c r="D37" s="101"/>
      <c r="E37" s="102"/>
      <c r="F37" s="103">
        <f t="shared" si="8"/>
        <v>0</v>
      </c>
      <c r="G37" s="102"/>
      <c r="H37" s="156">
        <f t="shared" si="11"/>
        <v>0</v>
      </c>
      <c r="I37" s="91"/>
      <c r="K37" s="101"/>
      <c r="L37" s="102"/>
      <c r="M37" s="103">
        <f t="shared" si="9"/>
        <v>0</v>
      </c>
      <c r="N37" s="102"/>
      <c r="O37" s="156">
        <f t="shared" si="12"/>
        <v>0</v>
      </c>
      <c r="P37" s="91"/>
      <c r="R37" s="101"/>
      <c r="S37" s="102"/>
      <c r="T37" s="103">
        <f t="shared" si="10"/>
        <v>0</v>
      </c>
      <c r="U37" s="102"/>
      <c r="V37" s="156">
        <f t="shared" si="13"/>
        <v>0</v>
      </c>
      <c r="W37" s="91"/>
    </row>
    <row r="38" spans="1:23" ht="24.95" customHeight="1" x14ac:dyDescent="0.25">
      <c r="B38" s="89" t="s">
        <v>19</v>
      </c>
      <c r="C38" s="101" t="s">
        <v>22</v>
      </c>
      <c r="D38" s="105"/>
      <c r="E38" s="102"/>
      <c r="F38" s="106">
        <f t="shared" si="8"/>
        <v>0</v>
      </c>
      <c r="G38" s="102"/>
      <c r="H38" s="156">
        <f t="shared" si="11"/>
        <v>0</v>
      </c>
      <c r="I38" s="91"/>
      <c r="K38" s="105"/>
      <c r="L38" s="102"/>
      <c r="M38" s="106">
        <f t="shared" si="9"/>
        <v>0</v>
      </c>
      <c r="N38" s="102"/>
      <c r="O38" s="156">
        <f t="shared" si="12"/>
        <v>0</v>
      </c>
      <c r="P38" s="91"/>
      <c r="R38" s="105"/>
      <c r="S38" s="102"/>
      <c r="T38" s="106">
        <f t="shared" si="10"/>
        <v>0</v>
      </c>
      <c r="U38" s="102"/>
      <c r="V38" s="156">
        <f t="shared" si="13"/>
        <v>0</v>
      </c>
      <c r="W38" s="91"/>
    </row>
    <row r="39" spans="1:23" ht="24.95" customHeight="1" thickBot="1" x14ac:dyDescent="0.3">
      <c r="C39" s="90" t="s">
        <v>37</v>
      </c>
      <c r="D39" s="108">
        <f>SUM(D34:D38)</f>
        <v>0</v>
      </c>
      <c r="F39" s="108">
        <f>SUM(F34:F38)</f>
        <v>0</v>
      </c>
      <c r="G39" s="91">
        <f>SUM(G34:G38)</f>
        <v>0</v>
      </c>
      <c r="H39" s="107">
        <f>SUM(H34:H38)</f>
        <v>0</v>
      </c>
      <c r="I39" s="109"/>
      <c r="K39" s="108">
        <f>SUM(K34:K38)</f>
        <v>0</v>
      </c>
      <c r="M39" s="108">
        <f>SUM(M34:M38)</f>
        <v>0</v>
      </c>
      <c r="N39" s="91">
        <f>SUM(N34:N38)</f>
        <v>0</v>
      </c>
      <c r="O39" s="107">
        <f>SUM(O34:O38)</f>
        <v>0</v>
      </c>
      <c r="P39" s="109"/>
      <c r="R39" s="108">
        <f>SUM(R34:R38)</f>
        <v>0</v>
      </c>
      <c r="T39" s="108">
        <f>SUM(T34:T38)</f>
        <v>0</v>
      </c>
      <c r="U39" s="91">
        <f>SUM(U34:U38)</f>
        <v>0</v>
      </c>
      <c r="V39" s="107">
        <f>SUM(V34:V38)</f>
        <v>0</v>
      </c>
      <c r="W39" s="109"/>
    </row>
    <row r="40" spans="1:23" ht="24.95" customHeight="1" thickTop="1" x14ac:dyDescent="0.25">
      <c r="H40" s="91"/>
      <c r="I40" s="91"/>
      <c r="N40" s="91"/>
      <c r="O40" s="91"/>
      <c r="P40" s="91"/>
    </row>
    <row r="41" spans="1:23" ht="24.95" customHeight="1" x14ac:dyDescent="0.25">
      <c r="N41" s="91"/>
      <c r="O41" s="91"/>
      <c r="P41" s="91"/>
    </row>
    <row r="42" spans="1:23" ht="24.95" hidden="1" customHeight="1" x14ac:dyDescent="0.25">
      <c r="A42" s="88" t="s">
        <v>38</v>
      </c>
      <c r="C42" s="110" t="s">
        <v>39</v>
      </c>
      <c r="E42" s="99" t="s">
        <v>40</v>
      </c>
      <c r="L42" s="99" t="s">
        <v>41</v>
      </c>
      <c r="N42" s="91"/>
      <c r="O42" s="91"/>
      <c r="P42" s="91"/>
      <c r="S42" s="99" t="s">
        <v>42</v>
      </c>
    </row>
    <row r="43" spans="1:23" ht="24.95" hidden="1" customHeight="1" x14ac:dyDescent="0.25">
      <c r="C43" s="111" t="s">
        <v>43</v>
      </c>
      <c r="E43" s="112"/>
      <c r="L43" s="112"/>
      <c r="N43" s="91"/>
      <c r="O43" s="91"/>
      <c r="P43" s="91"/>
      <c r="S43" s="112" t="e">
        <f>SUMIF(#REF!,"=1",#REF!)+SUMIF(U11:U20,"=1",R11:R20)+SUMIF(U21:U28,"=1",R21:R28)+SUMIF(U34:U38,"=1",R34:R38)</f>
        <v>#REF!</v>
      </c>
    </row>
    <row r="44" spans="1:23" ht="24.95" hidden="1" customHeight="1" x14ac:dyDescent="0.25">
      <c r="C44" s="111" t="s">
        <v>44</v>
      </c>
      <c r="E44" s="113">
        <v>0.05</v>
      </c>
      <c r="L44" s="113">
        <v>0.05</v>
      </c>
      <c r="S44" s="113"/>
    </row>
    <row r="45" spans="1:23" ht="24.95" hidden="1" customHeight="1" x14ac:dyDescent="0.25">
      <c r="C45" s="111" t="s">
        <v>45</v>
      </c>
      <c r="E45" s="114">
        <v>12</v>
      </c>
      <c r="L45" s="114">
        <v>12</v>
      </c>
      <c r="S45" s="114">
        <v>12</v>
      </c>
    </row>
    <row r="46" spans="1:23" ht="24.95" hidden="1" customHeight="1" x14ac:dyDescent="0.25">
      <c r="C46" s="165"/>
      <c r="D46" s="165"/>
      <c r="E46" s="115"/>
      <c r="L46" s="115"/>
      <c r="S46" s="115"/>
    </row>
    <row r="47" spans="1:23" ht="24.95" hidden="1" customHeight="1" x14ac:dyDescent="0.25">
      <c r="C47" s="111" t="s">
        <v>7</v>
      </c>
      <c r="E47" s="116">
        <v>10</v>
      </c>
      <c r="L47" s="116">
        <v>10</v>
      </c>
      <c r="S47" s="116"/>
    </row>
    <row r="50" spans="1:23" s="90" customFormat="1" ht="24.95" customHeight="1" x14ac:dyDescent="0.25">
      <c r="A50" s="88" t="s">
        <v>35</v>
      </c>
      <c r="B50" s="92"/>
      <c r="C50" s="110" t="s">
        <v>47</v>
      </c>
      <c r="D50" s="163" t="s">
        <v>162</v>
      </c>
      <c r="E50" s="164"/>
      <c r="F50" s="164"/>
      <c r="G50" s="164"/>
      <c r="H50" s="145"/>
      <c r="I50" s="155"/>
      <c r="K50" s="163" t="s">
        <v>157</v>
      </c>
      <c r="L50" s="164"/>
      <c r="M50" s="164"/>
      <c r="N50" s="164"/>
      <c r="O50" s="145"/>
      <c r="P50" s="155"/>
      <c r="R50" s="163" t="s">
        <v>158</v>
      </c>
      <c r="S50" s="164"/>
      <c r="T50" s="164"/>
      <c r="U50" s="164"/>
      <c r="V50" s="145"/>
      <c r="W50" s="155"/>
    </row>
    <row r="51" spans="1:23" s="96" customFormat="1" ht="18" hidden="1" x14ac:dyDescent="0.25">
      <c r="A51" s="91"/>
      <c r="B51" s="95"/>
      <c r="C51" s="117"/>
      <c r="D51" s="118"/>
      <c r="E51" s="119"/>
      <c r="F51" s="119"/>
      <c r="G51" s="119"/>
      <c r="H51" s="119"/>
      <c r="I51" s="119"/>
      <c r="K51" s="118"/>
      <c r="L51" s="119"/>
      <c r="M51" s="119"/>
      <c r="N51" s="119"/>
      <c r="O51" s="119"/>
      <c r="P51" s="119"/>
      <c r="R51" s="118"/>
      <c r="S51" s="119"/>
      <c r="T51" s="119"/>
      <c r="U51" s="119"/>
      <c r="V51" s="119"/>
      <c r="W51" s="119"/>
    </row>
    <row r="52" spans="1:23" ht="15.75" hidden="1" x14ac:dyDescent="0.25">
      <c r="C52" s="120" t="s">
        <v>48</v>
      </c>
      <c r="G52" s="121">
        <v>360</v>
      </c>
      <c r="H52" s="121"/>
      <c r="I52" s="121"/>
      <c r="N52" s="121">
        <v>360</v>
      </c>
      <c r="O52" s="121"/>
      <c r="P52" s="121"/>
      <c r="U52" s="121">
        <v>360</v>
      </c>
      <c r="V52" s="121"/>
      <c r="W52" s="121"/>
    </row>
    <row r="53" spans="1:23" s="90" customFormat="1" ht="31.5" x14ac:dyDescent="0.25">
      <c r="B53" s="90" t="s">
        <v>9</v>
      </c>
      <c r="C53" s="122" t="s">
        <v>49</v>
      </c>
      <c r="D53" s="99" t="s">
        <v>50</v>
      </c>
      <c r="E53" s="99" t="s">
        <v>51</v>
      </c>
      <c r="F53" s="99" t="s">
        <v>10</v>
      </c>
      <c r="G53" s="99" t="s">
        <v>152</v>
      </c>
      <c r="H53" s="99" t="s">
        <v>151</v>
      </c>
      <c r="I53" s="99"/>
      <c r="K53" s="99" t="s">
        <v>50</v>
      </c>
      <c r="L53" s="99" t="s">
        <v>51</v>
      </c>
      <c r="M53" s="99" t="s">
        <v>10</v>
      </c>
      <c r="N53" s="99" t="s">
        <v>152</v>
      </c>
      <c r="O53" s="99" t="s">
        <v>151</v>
      </c>
      <c r="P53" s="99"/>
      <c r="R53" s="99" t="s">
        <v>50</v>
      </c>
      <c r="S53" s="99" t="s">
        <v>51</v>
      </c>
      <c r="T53" s="99" t="s">
        <v>10</v>
      </c>
      <c r="U53" s="99" t="s">
        <v>152</v>
      </c>
      <c r="V53" s="99" t="s">
        <v>151</v>
      </c>
      <c r="W53" s="99"/>
    </row>
    <row r="54" spans="1:23" ht="24.95" customHeight="1" x14ac:dyDescent="0.25">
      <c r="B54" s="89" t="s">
        <v>12</v>
      </c>
      <c r="C54" s="101" t="s">
        <v>52</v>
      </c>
      <c r="D54" s="123"/>
      <c r="E54" s="123"/>
      <c r="F54" s="107">
        <f>+D54*E54</f>
        <v>0</v>
      </c>
      <c r="G54" s="102"/>
      <c r="H54" s="156">
        <f>F54-G54</f>
        <v>0</v>
      </c>
      <c r="I54" s="91"/>
      <c r="K54" s="123"/>
      <c r="L54" s="123"/>
      <c r="M54" s="107">
        <f>+K54*L54</f>
        <v>0</v>
      </c>
      <c r="N54" s="102"/>
      <c r="O54" s="156">
        <f>M54-N54</f>
        <v>0</v>
      </c>
      <c r="P54" s="91"/>
      <c r="R54" s="123"/>
      <c r="S54" s="123"/>
      <c r="T54" s="107">
        <f>+R54*S54</f>
        <v>0</v>
      </c>
      <c r="U54" s="102"/>
      <c r="V54" s="156">
        <f>T54-U54</f>
        <v>0</v>
      </c>
      <c r="W54" s="91"/>
    </row>
    <row r="55" spans="1:23" ht="24.95" customHeight="1" x14ac:dyDescent="0.25">
      <c r="B55" s="89" t="s">
        <v>13</v>
      </c>
      <c r="C55" s="101" t="s">
        <v>53</v>
      </c>
      <c r="D55" s="101"/>
      <c r="E55" s="123"/>
      <c r="F55" s="107">
        <f t="shared" ref="F55:F58" si="14">+D55*E55</f>
        <v>0</v>
      </c>
      <c r="G55" s="102"/>
      <c r="H55" s="156">
        <f t="shared" ref="H55:H58" si="15">F55-G55</f>
        <v>0</v>
      </c>
      <c r="I55" s="91"/>
      <c r="K55" s="101"/>
      <c r="L55" s="123"/>
      <c r="M55" s="107">
        <f t="shared" ref="M55:M58" si="16">+K55*L55</f>
        <v>0</v>
      </c>
      <c r="N55" s="102"/>
      <c r="O55" s="156">
        <f t="shared" ref="O55:O58" si="17">M55-N55</f>
        <v>0</v>
      </c>
      <c r="P55" s="91"/>
      <c r="R55" s="101"/>
      <c r="S55" s="123"/>
      <c r="T55" s="107">
        <f t="shared" ref="T55:T58" si="18">+R55*S55</f>
        <v>0</v>
      </c>
      <c r="U55" s="102"/>
      <c r="V55" s="156">
        <f t="shared" ref="V55:V58" si="19">T55-U55</f>
        <v>0</v>
      </c>
      <c r="W55" s="91"/>
    </row>
    <row r="56" spans="1:23" ht="24.95" customHeight="1" x14ac:dyDescent="0.25">
      <c r="B56" s="89" t="s">
        <v>15</v>
      </c>
      <c r="C56" s="101" t="s">
        <v>54</v>
      </c>
      <c r="D56" s="101"/>
      <c r="E56" s="123"/>
      <c r="F56" s="107">
        <f t="shared" si="14"/>
        <v>0</v>
      </c>
      <c r="G56" s="102"/>
      <c r="H56" s="156">
        <f t="shared" si="15"/>
        <v>0</v>
      </c>
      <c r="I56" s="91"/>
      <c r="K56" s="101"/>
      <c r="L56" s="123"/>
      <c r="M56" s="107">
        <f t="shared" si="16"/>
        <v>0</v>
      </c>
      <c r="N56" s="102"/>
      <c r="O56" s="156">
        <f t="shared" si="17"/>
        <v>0</v>
      </c>
      <c r="P56" s="91"/>
      <c r="R56" s="101"/>
      <c r="S56" s="123"/>
      <c r="T56" s="107">
        <f t="shared" si="18"/>
        <v>0</v>
      </c>
      <c r="U56" s="102"/>
      <c r="V56" s="156">
        <f t="shared" si="19"/>
        <v>0</v>
      </c>
      <c r="W56" s="91"/>
    </row>
    <row r="57" spans="1:23" ht="24.95" customHeight="1" x14ac:dyDescent="0.25">
      <c r="B57" s="89" t="s">
        <v>17</v>
      </c>
      <c r="C57" s="101" t="s">
        <v>55</v>
      </c>
      <c r="D57" s="101"/>
      <c r="E57" s="123"/>
      <c r="F57" s="107">
        <f t="shared" si="14"/>
        <v>0</v>
      </c>
      <c r="G57" s="102"/>
      <c r="H57" s="156">
        <f t="shared" si="15"/>
        <v>0</v>
      </c>
      <c r="I57" s="91"/>
      <c r="K57" s="101"/>
      <c r="L57" s="123"/>
      <c r="M57" s="107">
        <f t="shared" si="16"/>
        <v>0</v>
      </c>
      <c r="N57" s="102"/>
      <c r="O57" s="156">
        <f t="shared" si="17"/>
        <v>0</v>
      </c>
      <c r="P57" s="91"/>
      <c r="R57" s="101"/>
      <c r="S57" s="123"/>
      <c r="T57" s="107">
        <f t="shared" si="18"/>
        <v>0</v>
      </c>
      <c r="U57" s="102"/>
      <c r="V57" s="156">
        <f t="shared" si="19"/>
        <v>0</v>
      </c>
      <c r="W57" s="91"/>
    </row>
    <row r="58" spans="1:23" ht="24.95" customHeight="1" x14ac:dyDescent="0.25">
      <c r="B58" s="89" t="s">
        <v>19</v>
      </c>
      <c r="C58" s="101" t="s">
        <v>56</v>
      </c>
      <c r="D58" s="101"/>
      <c r="E58" s="123"/>
      <c r="F58" s="124">
        <f t="shared" si="14"/>
        <v>0</v>
      </c>
      <c r="G58" s="102"/>
      <c r="H58" s="156">
        <f t="shared" si="15"/>
        <v>0</v>
      </c>
      <c r="I58" s="91"/>
      <c r="K58" s="101"/>
      <c r="L58" s="123"/>
      <c r="M58" s="124">
        <f t="shared" si="16"/>
        <v>0</v>
      </c>
      <c r="N58" s="102"/>
      <c r="O58" s="156">
        <f t="shared" si="17"/>
        <v>0</v>
      </c>
      <c r="P58" s="91"/>
      <c r="R58" s="101"/>
      <c r="S58" s="123"/>
      <c r="T58" s="124">
        <f t="shared" si="18"/>
        <v>0</v>
      </c>
      <c r="U58" s="102"/>
      <c r="V58" s="156">
        <f t="shared" si="19"/>
        <v>0</v>
      </c>
      <c r="W58" s="91"/>
    </row>
    <row r="59" spans="1:23" ht="24.95" customHeight="1" thickBot="1" x14ac:dyDescent="0.3">
      <c r="D59" s="91"/>
      <c r="E59" s="91"/>
      <c r="F59" s="125">
        <f>SUM(F54:F58)</f>
        <v>0</v>
      </c>
      <c r="G59" s="104"/>
      <c r="H59" s="104">
        <f>SUM(H54:H58)</f>
        <v>0</v>
      </c>
      <c r="I59" s="104"/>
      <c r="K59" s="91"/>
      <c r="L59" s="91"/>
      <c r="M59" s="125">
        <f>SUM(M54:M58)</f>
        <v>0</v>
      </c>
      <c r="N59" s="104"/>
      <c r="O59" s="158">
        <f>SUM(O54:O58)</f>
        <v>0</v>
      </c>
      <c r="P59" s="104"/>
      <c r="Q59" s="91"/>
      <c r="R59" s="91"/>
      <c r="S59" s="91"/>
      <c r="T59" s="125">
        <f>SUM(T54:T58)</f>
        <v>0</v>
      </c>
      <c r="U59" s="104"/>
      <c r="V59" s="158">
        <f>SUM(V54:V58)</f>
        <v>0</v>
      </c>
      <c r="W59" s="104"/>
    </row>
    <row r="60" spans="1:23" ht="24.95" customHeight="1" thickTop="1" x14ac:dyDescent="0.25">
      <c r="G60" s="126"/>
      <c r="H60" s="126"/>
      <c r="I60" s="126"/>
      <c r="N60" s="126"/>
      <c r="O60" s="126"/>
      <c r="P60" s="126"/>
      <c r="U60" s="126"/>
      <c r="V60" s="126"/>
      <c r="W60" s="126"/>
    </row>
    <row r="61" spans="1:23" s="90" customFormat="1" ht="31.5" customHeight="1" x14ac:dyDescent="0.25">
      <c r="B61" s="90" t="s">
        <v>11</v>
      </c>
      <c r="C61" s="122" t="s">
        <v>57</v>
      </c>
      <c r="D61" s="99" t="s">
        <v>58</v>
      </c>
      <c r="E61" s="99" t="s">
        <v>51</v>
      </c>
      <c r="F61" s="99" t="s">
        <v>10</v>
      </c>
      <c r="G61" s="99" t="s">
        <v>152</v>
      </c>
      <c r="H61" s="99" t="s">
        <v>151</v>
      </c>
      <c r="I61" s="99"/>
      <c r="K61" s="99" t="s">
        <v>58</v>
      </c>
      <c r="L61" s="99" t="s">
        <v>51</v>
      </c>
      <c r="M61" s="99" t="s">
        <v>10</v>
      </c>
      <c r="N61" s="99" t="s">
        <v>152</v>
      </c>
      <c r="O61" s="99" t="s">
        <v>151</v>
      </c>
      <c r="P61" s="99"/>
      <c r="R61" s="99" t="s">
        <v>58</v>
      </c>
      <c r="S61" s="99" t="s">
        <v>51</v>
      </c>
      <c r="T61" s="99" t="s">
        <v>10</v>
      </c>
      <c r="U61" s="99" t="s">
        <v>152</v>
      </c>
      <c r="V61" s="99" t="s">
        <v>151</v>
      </c>
      <c r="W61" s="99"/>
    </row>
    <row r="62" spans="1:23" ht="24.95" customHeight="1" x14ac:dyDescent="0.25">
      <c r="B62" s="89" t="s">
        <v>12</v>
      </c>
      <c r="C62" s="101" t="s">
        <v>52</v>
      </c>
      <c r="D62" s="101"/>
      <c r="E62" s="123"/>
      <c r="F62" s="107">
        <f t="shared" ref="F62:F66" si="20">+D62*E62</f>
        <v>0</v>
      </c>
      <c r="G62" s="102"/>
      <c r="H62" s="156">
        <f>F62-G62</f>
        <v>0</v>
      </c>
      <c r="I62" s="91"/>
      <c r="K62" s="101"/>
      <c r="L62" s="123"/>
      <c r="M62" s="107">
        <f t="shared" ref="M62:M66" si="21">+K62*L62</f>
        <v>0</v>
      </c>
      <c r="N62" s="102"/>
      <c r="O62" s="156">
        <f>M62-N62</f>
        <v>0</v>
      </c>
      <c r="P62" s="91"/>
      <c r="R62" s="101"/>
      <c r="S62" s="123"/>
      <c r="T62" s="107">
        <f t="shared" ref="T62:T66" si="22">+R62*S62</f>
        <v>0</v>
      </c>
      <c r="U62" s="102"/>
      <c r="V62" s="156">
        <f>T62-U62</f>
        <v>0</v>
      </c>
      <c r="W62" s="91"/>
    </row>
    <row r="63" spans="1:23" ht="24.95" customHeight="1" x14ac:dyDescent="0.25">
      <c r="B63" s="89" t="s">
        <v>13</v>
      </c>
      <c r="C63" s="101" t="s">
        <v>53</v>
      </c>
      <c r="D63" s="101"/>
      <c r="E63" s="123"/>
      <c r="F63" s="107">
        <f t="shared" si="20"/>
        <v>0</v>
      </c>
      <c r="G63" s="102"/>
      <c r="H63" s="156">
        <f t="shared" ref="H63:H66" si="23">F63-G63</f>
        <v>0</v>
      </c>
      <c r="I63" s="91"/>
      <c r="K63" s="101"/>
      <c r="L63" s="123"/>
      <c r="M63" s="107">
        <f t="shared" si="21"/>
        <v>0</v>
      </c>
      <c r="N63" s="102"/>
      <c r="O63" s="156">
        <f t="shared" ref="O63:O66" si="24">M63-N63</f>
        <v>0</v>
      </c>
      <c r="P63" s="91"/>
      <c r="R63" s="101"/>
      <c r="S63" s="123"/>
      <c r="T63" s="107">
        <f t="shared" si="22"/>
        <v>0</v>
      </c>
      <c r="U63" s="102"/>
      <c r="V63" s="156">
        <f t="shared" ref="V63:V66" si="25">T63-U63</f>
        <v>0</v>
      </c>
      <c r="W63" s="91"/>
    </row>
    <row r="64" spans="1:23" ht="24.95" customHeight="1" x14ac:dyDescent="0.25">
      <c r="B64" s="89" t="s">
        <v>15</v>
      </c>
      <c r="C64" s="101" t="s">
        <v>54</v>
      </c>
      <c r="D64" s="101"/>
      <c r="E64" s="123"/>
      <c r="F64" s="107">
        <f t="shared" si="20"/>
        <v>0</v>
      </c>
      <c r="G64" s="102"/>
      <c r="H64" s="156">
        <f t="shared" si="23"/>
        <v>0</v>
      </c>
      <c r="I64" s="91"/>
      <c r="K64" s="101"/>
      <c r="L64" s="123"/>
      <c r="M64" s="107">
        <f t="shared" si="21"/>
        <v>0</v>
      </c>
      <c r="N64" s="102"/>
      <c r="O64" s="156">
        <f t="shared" si="24"/>
        <v>0</v>
      </c>
      <c r="P64" s="91"/>
      <c r="R64" s="101"/>
      <c r="S64" s="123"/>
      <c r="T64" s="107">
        <f t="shared" si="22"/>
        <v>0</v>
      </c>
      <c r="U64" s="102"/>
      <c r="V64" s="156">
        <f t="shared" si="25"/>
        <v>0</v>
      </c>
      <c r="W64" s="91"/>
    </row>
    <row r="65" spans="2:23" ht="24.95" customHeight="1" x14ac:dyDescent="0.25">
      <c r="B65" s="89" t="s">
        <v>17</v>
      </c>
      <c r="C65" s="101" t="s">
        <v>55</v>
      </c>
      <c r="D65" s="101"/>
      <c r="E65" s="123"/>
      <c r="F65" s="107">
        <f t="shared" si="20"/>
        <v>0</v>
      </c>
      <c r="G65" s="102"/>
      <c r="H65" s="156">
        <f t="shared" si="23"/>
        <v>0</v>
      </c>
      <c r="I65" s="91"/>
      <c r="K65" s="101"/>
      <c r="L65" s="123"/>
      <c r="M65" s="107">
        <f t="shared" si="21"/>
        <v>0</v>
      </c>
      <c r="N65" s="102"/>
      <c r="O65" s="156">
        <f t="shared" si="24"/>
        <v>0</v>
      </c>
      <c r="P65" s="91"/>
      <c r="R65" s="101"/>
      <c r="S65" s="123"/>
      <c r="T65" s="107">
        <f t="shared" si="22"/>
        <v>0</v>
      </c>
      <c r="U65" s="102"/>
      <c r="V65" s="156">
        <f t="shared" si="25"/>
        <v>0</v>
      </c>
      <c r="W65" s="91"/>
    </row>
    <row r="66" spans="2:23" ht="24.95" customHeight="1" x14ac:dyDescent="0.25">
      <c r="B66" s="89" t="s">
        <v>19</v>
      </c>
      <c r="C66" s="101" t="s">
        <v>56</v>
      </c>
      <c r="D66" s="101"/>
      <c r="E66" s="123"/>
      <c r="F66" s="124">
        <f t="shared" si="20"/>
        <v>0</v>
      </c>
      <c r="G66" s="102"/>
      <c r="H66" s="156">
        <f t="shared" si="23"/>
        <v>0</v>
      </c>
      <c r="I66" s="91"/>
      <c r="K66" s="101"/>
      <c r="L66" s="123"/>
      <c r="M66" s="124">
        <f t="shared" si="21"/>
        <v>0</v>
      </c>
      <c r="N66" s="102"/>
      <c r="O66" s="156">
        <f t="shared" si="24"/>
        <v>0</v>
      </c>
      <c r="P66" s="91"/>
      <c r="R66" s="101"/>
      <c r="S66" s="123"/>
      <c r="T66" s="124">
        <f t="shared" si="22"/>
        <v>0</v>
      </c>
      <c r="U66" s="102"/>
      <c r="V66" s="156">
        <f t="shared" si="25"/>
        <v>0</v>
      </c>
      <c r="W66" s="91"/>
    </row>
    <row r="67" spans="2:23" ht="24.95" customHeight="1" thickBot="1" x14ac:dyDescent="0.3">
      <c r="D67" s="91"/>
      <c r="E67" s="91"/>
      <c r="F67" s="125">
        <f>SUM(F62:F66)</f>
        <v>0</v>
      </c>
      <c r="G67" s="91"/>
      <c r="H67" s="158">
        <f>SUM(H62:H66)</f>
        <v>0</v>
      </c>
      <c r="I67" s="104"/>
      <c r="K67" s="91"/>
      <c r="L67" s="91"/>
      <c r="M67" s="125">
        <f>SUM(M62:M66)</f>
        <v>0</v>
      </c>
      <c r="N67" s="91"/>
      <c r="O67" s="158">
        <f>SUM(O62:O66)</f>
        <v>0</v>
      </c>
      <c r="P67" s="104"/>
      <c r="R67" s="91"/>
      <c r="S67" s="91"/>
      <c r="T67" s="125">
        <f>SUM(T62:T66)</f>
        <v>0</v>
      </c>
      <c r="U67" s="91"/>
      <c r="V67" s="158">
        <f>SUM(V62:V66)</f>
        <v>0</v>
      </c>
      <c r="W67" s="104"/>
    </row>
    <row r="68" spans="2:23" ht="24.95" customHeight="1" thickTop="1" x14ac:dyDescent="0.25"/>
    <row r="69" spans="2:23" ht="24.95" customHeight="1" x14ac:dyDescent="0.25">
      <c r="D69" s="91"/>
      <c r="E69" s="91"/>
      <c r="F69" s="128"/>
      <c r="G69" s="91"/>
      <c r="H69" s="91"/>
      <c r="I69" s="91"/>
    </row>
    <row r="70" spans="2:23" s="90" customFormat="1" ht="45.75" customHeight="1" x14ac:dyDescent="0.25">
      <c r="B70" s="90" t="s">
        <v>35</v>
      </c>
      <c r="C70" s="97" t="s">
        <v>60</v>
      </c>
      <c r="D70" s="99" t="s">
        <v>61</v>
      </c>
      <c r="E70" s="99" t="s">
        <v>62</v>
      </c>
      <c r="F70" s="99" t="s">
        <v>63</v>
      </c>
      <c r="G70" s="99" t="s">
        <v>10</v>
      </c>
      <c r="H70" s="99" t="s">
        <v>152</v>
      </c>
      <c r="I70" s="99" t="s">
        <v>151</v>
      </c>
      <c r="K70" s="99" t="s">
        <v>61</v>
      </c>
      <c r="L70" s="99" t="s">
        <v>62</v>
      </c>
      <c r="M70" s="99" t="s">
        <v>63</v>
      </c>
      <c r="N70" s="99" t="s">
        <v>10</v>
      </c>
      <c r="O70" s="99" t="s">
        <v>152</v>
      </c>
      <c r="P70" s="99" t="s">
        <v>151</v>
      </c>
      <c r="R70" s="99" t="s">
        <v>61</v>
      </c>
      <c r="S70" s="99" t="s">
        <v>62</v>
      </c>
      <c r="T70" s="99" t="s">
        <v>63</v>
      </c>
      <c r="U70" s="99" t="s">
        <v>10</v>
      </c>
      <c r="V70" s="99" t="s">
        <v>152</v>
      </c>
      <c r="W70" s="99" t="s">
        <v>151</v>
      </c>
    </row>
    <row r="71" spans="2:23" ht="24.95" customHeight="1" x14ac:dyDescent="0.25">
      <c r="C71" s="101" t="s">
        <v>64</v>
      </c>
      <c r="D71" s="102"/>
      <c r="E71" s="101"/>
      <c r="F71" s="101"/>
      <c r="G71" s="107">
        <f>+D71*(E71+F71)</f>
        <v>0</v>
      </c>
      <c r="H71" s="152"/>
      <c r="I71" s="107">
        <f>G71-H71</f>
        <v>0</v>
      </c>
      <c r="K71" s="102"/>
      <c r="L71" s="101"/>
      <c r="M71" s="101"/>
      <c r="N71" s="107">
        <f>+K71*(L71+M71)</f>
        <v>0</v>
      </c>
      <c r="O71" s="152"/>
      <c r="P71" s="107">
        <f>N71-O71</f>
        <v>0</v>
      </c>
      <c r="R71" s="102"/>
      <c r="S71" s="101"/>
      <c r="T71" s="101"/>
      <c r="U71" s="107">
        <f>+R71*(S71+T71)</f>
        <v>0</v>
      </c>
      <c r="V71" s="152"/>
      <c r="W71" s="107">
        <f>U71-V71</f>
        <v>0</v>
      </c>
    </row>
    <row r="72" spans="2:23" ht="24.95" customHeight="1" x14ac:dyDescent="0.25">
      <c r="C72" s="101" t="s">
        <v>65</v>
      </c>
      <c r="D72" s="129"/>
      <c r="E72" s="101"/>
      <c r="F72" s="101"/>
      <c r="G72" s="124">
        <f>+D72*(E72+F72)</f>
        <v>0</v>
      </c>
      <c r="H72" s="153"/>
      <c r="I72" s="107">
        <f>G72-H72</f>
        <v>0</v>
      </c>
      <c r="K72" s="129"/>
      <c r="L72" s="101"/>
      <c r="M72" s="101"/>
      <c r="N72" s="124">
        <f>+K72*(L72+M72)</f>
        <v>0</v>
      </c>
      <c r="O72" s="153"/>
      <c r="P72" s="107">
        <f>N72-O72</f>
        <v>0</v>
      </c>
      <c r="R72" s="129"/>
      <c r="S72" s="101"/>
      <c r="T72" s="101"/>
      <c r="U72" s="124">
        <f>+R72*(S72+T72)</f>
        <v>0</v>
      </c>
      <c r="V72" s="153"/>
      <c r="W72" s="107">
        <f>U72-V72</f>
        <v>0</v>
      </c>
    </row>
    <row r="73" spans="2:23" s="90" customFormat="1" ht="24.95" customHeight="1" x14ac:dyDescent="0.25">
      <c r="B73" s="92"/>
      <c r="C73" s="90" t="s">
        <v>10</v>
      </c>
      <c r="D73" s="103">
        <f>SUM(D71:D72)</f>
        <v>0</v>
      </c>
      <c r="E73" s="88"/>
      <c r="F73" s="88"/>
      <c r="G73" s="130">
        <f t="shared" ref="G73" si="26">SUM(G71:G72)</f>
        <v>0</v>
      </c>
      <c r="H73" s="154">
        <f>SUM(H71:H72)</f>
        <v>0</v>
      </c>
      <c r="I73" s="130">
        <f>SUM(I71:I72)</f>
        <v>0</v>
      </c>
      <c r="K73" s="103">
        <f>SUM(K71:K72)</f>
        <v>0</v>
      </c>
      <c r="L73" s="88"/>
      <c r="M73" s="88"/>
      <c r="N73" s="130">
        <f t="shared" ref="N73" si="27">SUM(N71:N72)</f>
        <v>0</v>
      </c>
      <c r="O73" s="154">
        <f>SUM(O71:O72)</f>
        <v>0</v>
      </c>
      <c r="P73" s="130">
        <f>SUM(P71:P72)</f>
        <v>0</v>
      </c>
      <c r="R73" s="103">
        <f>SUM(R71:R72)</f>
        <v>0</v>
      </c>
      <c r="S73" s="88"/>
      <c r="T73" s="88"/>
      <c r="U73" s="130">
        <f t="shared" ref="U73" si="28">SUM(U71:U72)</f>
        <v>0</v>
      </c>
      <c r="V73" s="154">
        <f>SUM(V71:V72)</f>
        <v>0</v>
      </c>
      <c r="W73" s="130">
        <f>SUM(W71:W72)</f>
        <v>0</v>
      </c>
    </row>
    <row r="75" spans="2:23" s="90" customFormat="1" ht="33.75" customHeight="1" x14ac:dyDescent="0.25">
      <c r="B75" s="90" t="s">
        <v>38</v>
      </c>
      <c r="C75" s="97" t="s">
        <v>134</v>
      </c>
      <c r="D75" s="99"/>
      <c r="E75" s="99" t="s">
        <v>66</v>
      </c>
      <c r="F75" s="99" t="s">
        <v>67</v>
      </c>
      <c r="G75" s="99" t="s">
        <v>10</v>
      </c>
      <c r="H75" s="99" t="s">
        <v>152</v>
      </c>
      <c r="I75" s="99" t="s">
        <v>151</v>
      </c>
      <c r="L75" s="99" t="s">
        <v>66</v>
      </c>
      <c r="M75" s="99" t="s">
        <v>67</v>
      </c>
      <c r="N75" s="99" t="s">
        <v>10</v>
      </c>
      <c r="O75" s="99" t="s">
        <v>152</v>
      </c>
      <c r="P75" s="99" t="s">
        <v>151</v>
      </c>
      <c r="S75" s="99" t="s">
        <v>66</v>
      </c>
      <c r="T75" s="99" t="s">
        <v>67</v>
      </c>
      <c r="U75" s="99" t="s">
        <v>10</v>
      </c>
      <c r="V75" s="99" t="s">
        <v>152</v>
      </c>
      <c r="W75" s="99" t="s">
        <v>151</v>
      </c>
    </row>
    <row r="76" spans="2:23" ht="24.95" customHeight="1" x14ac:dyDescent="0.25">
      <c r="B76" s="89" t="s">
        <v>12</v>
      </c>
      <c r="C76" s="101" t="s">
        <v>22</v>
      </c>
      <c r="D76" s="101"/>
      <c r="E76" s="101"/>
      <c r="F76" s="101"/>
      <c r="G76" s="107">
        <f>SUM(E76:F76)</f>
        <v>0</v>
      </c>
      <c r="H76" s="152"/>
      <c r="I76" s="107">
        <f>G76-H76</f>
        <v>0</v>
      </c>
      <c r="L76" s="101"/>
      <c r="M76" s="101"/>
      <c r="N76" s="107">
        <f>SUM(L76:M76)</f>
        <v>0</v>
      </c>
      <c r="O76" s="152"/>
      <c r="P76" s="107">
        <f>N76-O76</f>
        <v>0</v>
      </c>
      <c r="S76" s="101"/>
      <c r="T76" s="101"/>
      <c r="U76" s="107">
        <f>SUM(S76:T76)</f>
        <v>0</v>
      </c>
      <c r="V76" s="152"/>
      <c r="W76" s="107">
        <f>U76-V76</f>
        <v>0</v>
      </c>
    </row>
    <row r="77" spans="2:23" ht="24.95" customHeight="1" x14ac:dyDescent="0.25">
      <c r="B77" s="89" t="s">
        <v>13</v>
      </c>
      <c r="C77" s="101" t="s">
        <v>22</v>
      </c>
      <c r="D77" s="101"/>
      <c r="E77" s="101"/>
      <c r="F77" s="101"/>
      <c r="G77" s="107">
        <f>SUM(E77:F77)</f>
        <v>0</v>
      </c>
      <c r="H77" s="152"/>
      <c r="I77" s="107">
        <f>G77-H77</f>
        <v>0</v>
      </c>
      <c r="L77" s="101"/>
      <c r="M77" s="101"/>
      <c r="N77" s="107">
        <f>SUM(L77:M77)</f>
        <v>0</v>
      </c>
      <c r="O77" s="152"/>
      <c r="P77" s="107">
        <f>N77-O77</f>
        <v>0</v>
      </c>
      <c r="S77" s="101"/>
      <c r="T77" s="101"/>
      <c r="U77" s="107">
        <f>SUM(S77:T77)</f>
        <v>0</v>
      </c>
      <c r="V77" s="152"/>
      <c r="W77" s="107">
        <f>U77-V77</f>
        <v>0</v>
      </c>
    </row>
    <row r="78" spans="2:23" ht="24.95" customHeight="1" x14ac:dyDescent="0.25">
      <c r="B78" s="89" t="s">
        <v>15</v>
      </c>
      <c r="C78" s="101" t="s">
        <v>22</v>
      </c>
      <c r="D78" s="101"/>
      <c r="E78" s="101"/>
      <c r="F78" s="101"/>
      <c r="G78" s="124">
        <f>SUM(E78:F78)</f>
        <v>0</v>
      </c>
      <c r="H78" s="153"/>
      <c r="I78" s="107">
        <f>G78-H78</f>
        <v>0</v>
      </c>
      <c r="L78" s="101"/>
      <c r="M78" s="101"/>
      <c r="N78" s="124">
        <f>SUM(L78:M78)</f>
        <v>0</v>
      </c>
      <c r="O78" s="153"/>
      <c r="P78" s="107">
        <f>N78-O78</f>
        <v>0</v>
      </c>
      <c r="S78" s="101"/>
      <c r="T78" s="101"/>
      <c r="U78" s="124">
        <f>SUM(S78:T78)</f>
        <v>0</v>
      </c>
      <c r="V78" s="153"/>
      <c r="W78" s="107">
        <f>U78-V78</f>
        <v>0</v>
      </c>
    </row>
    <row r="79" spans="2:23" ht="24.95" customHeight="1" x14ac:dyDescent="0.25">
      <c r="C79" s="90" t="s">
        <v>10</v>
      </c>
      <c r="G79" s="107">
        <f>SUM(G76:G78)</f>
        <v>0</v>
      </c>
      <c r="H79" s="152">
        <f>SUM(H76:H78)</f>
        <v>0</v>
      </c>
      <c r="I79" s="130">
        <f>SUM(I76:I78)</f>
        <v>0</v>
      </c>
      <c r="N79" s="107">
        <f>SUM(N76:N78)</f>
        <v>0</v>
      </c>
      <c r="O79" s="152">
        <f>SUM(O76:O78)</f>
        <v>0</v>
      </c>
      <c r="P79" s="130">
        <f>SUM(P76:P78)</f>
        <v>0</v>
      </c>
      <c r="U79" s="107">
        <f>SUM(U76:U78)</f>
        <v>0</v>
      </c>
      <c r="V79" s="152">
        <f>SUM(V76:V78)</f>
        <v>0</v>
      </c>
      <c r="W79" s="130">
        <f>SUM(W76:W78)</f>
        <v>0</v>
      </c>
    </row>
    <row r="81" spans="2:23" s="90" customFormat="1" ht="33.75" customHeight="1" x14ac:dyDescent="0.25">
      <c r="B81" s="92" t="s">
        <v>46</v>
      </c>
      <c r="C81" s="122" t="s">
        <v>68</v>
      </c>
      <c r="F81" s="99" t="s">
        <v>154</v>
      </c>
      <c r="G81" s="99" t="s">
        <v>152</v>
      </c>
      <c r="H81" s="99" t="s">
        <v>151</v>
      </c>
      <c r="I81" s="127"/>
      <c r="M81" s="99" t="s">
        <v>155</v>
      </c>
      <c r="N81" s="99" t="s">
        <v>152</v>
      </c>
      <c r="O81" s="99" t="s">
        <v>151</v>
      </c>
      <c r="P81" s="127"/>
      <c r="T81" s="99" t="s">
        <v>156</v>
      </c>
      <c r="U81" s="99" t="s">
        <v>152</v>
      </c>
      <c r="V81" s="99" t="s">
        <v>151</v>
      </c>
      <c r="W81" s="127"/>
    </row>
    <row r="82" spans="2:23" ht="37.5" customHeight="1" x14ac:dyDescent="0.25">
      <c r="B82" s="89" t="s">
        <v>12</v>
      </c>
      <c r="C82" s="148" t="s">
        <v>132</v>
      </c>
      <c r="D82" s="149"/>
      <c r="E82" s="101"/>
      <c r="F82" s="101"/>
      <c r="G82" s="102"/>
      <c r="H82" s="107">
        <f>F82-G82</f>
        <v>0</v>
      </c>
      <c r="I82" s="104"/>
      <c r="M82" s="101"/>
      <c r="N82" s="102"/>
      <c r="O82" s="107">
        <f>M82-N82</f>
        <v>0</v>
      </c>
      <c r="P82" s="104"/>
      <c r="T82" s="101"/>
      <c r="U82" s="102"/>
      <c r="V82" s="107">
        <f>T82-U82</f>
        <v>0</v>
      </c>
      <c r="W82" s="104"/>
    </row>
    <row r="83" spans="2:23" ht="24.95" customHeight="1" x14ac:dyDescent="0.25">
      <c r="B83" s="89" t="s">
        <v>15</v>
      </c>
      <c r="C83" s="101" t="s">
        <v>69</v>
      </c>
      <c r="D83" s="101"/>
      <c r="E83" s="101"/>
      <c r="F83" s="101"/>
      <c r="G83" s="102"/>
      <c r="H83" s="107">
        <f t="shared" ref="H83:H103" si="29">F83-G83</f>
        <v>0</v>
      </c>
      <c r="I83" s="104"/>
      <c r="M83" s="101"/>
      <c r="N83" s="102"/>
      <c r="O83" s="107">
        <f t="shared" ref="O83:O103" si="30">M83-N83</f>
        <v>0</v>
      </c>
      <c r="P83" s="104"/>
      <c r="T83" s="101"/>
      <c r="U83" s="102"/>
      <c r="V83" s="107">
        <f t="shared" ref="V83:V103" si="31">T83-U83</f>
        <v>0</v>
      </c>
      <c r="W83" s="104"/>
    </row>
    <row r="84" spans="2:23" ht="24.95" customHeight="1" x14ac:dyDescent="0.25">
      <c r="B84" s="89" t="s">
        <v>17</v>
      </c>
      <c r="C84" s="101" t="s">
        <v>133</v>
      </c>
      <c r="D84" s="101"/>
      <c r="E84" s="101"/>
      <c r="F84" s="101"/>
      <c r="G84" s="102"/>
      <c r="H84" s="107">
        <f t="shared" si="29"/>
        <v>0</v>
      </c>
      <c r="I84" s="104"/>
      <c r="M84" s="101"/>
      <c r="N84" s="102"/>
      <c r="O84" s="107">
        <f t="shared" si="30"/>
        <v>0</v>
      </c>
      <c r="P84" s="104"/>
      <c r="T84" s="101"/>
      <c r="U84" s="102"/>
      <c r="V84" s="107">
        <f t="shared" si="31"/>
        <v>0</v>
      </c>
      <c r="W84" s="104"/>
    </row>
    <row r="85" spans="2:23" ht="24.95" customHeight="1" x14ac:dyDescent="0.25">
      <c r="B85" s="89" t="s">
        <v>19</v>
      </c>
      <c r="C85" s="101" t="s">
        <v>70</v>
      </c>
      <c r="D85" s="101"/>
      <c r="E85" s="101"/>
      <c r="F85" s="101"/>
      <c r="G85" s="102"/>
      <c r="H85" s="107">
        <f t="shared" si="29"/>
        <v>0</v>
      </c>
      <c r="I85" s="104"/>
      <c r="M85" s="101"/>
      <c r="N85" s="102"/>
      <c r="O85" s="107">
        <f t="shared" si="30"/>
        <v>0</v>
      </c>
      <c r="P85" s="104"/>
      <c r="T85" s="101"/>
      <c r="U85" s="102"/>
      <c r="V85" s="107">
        <f t="shared" si="31"/>
        <v>0</v>
      </c>
      <c r="W85" s="104"/>
    </row>
    <row r="86" spans="2:23" ht="24.95" customHeight="1" x14ac:dyDescent="0.25">
      <c r="B86" s="89" t="s">
        <v>20</v>
      </c>
      <c r="C86" s="101" t="s">
        <v>71</v>
      </c>
      <c r="D86" s="101"/>
      <c r="E86" s="101"/>
      <c r="F86" s="101"/>
      <c r="G86" s="102"/>
      <c r="H86" s="107">
        <f t="shared" si="29"/>
        <v>0</v>
      </c>
      <c r="I86" s="104"/>
      <c r="M86" s="101"/>
      <c r="N86" s="102"/>
      <c r="O86" s="107">
        <f t="shared" si="30"/>
        <v>0</v>
      </c>
      <c r="P86" s="104"/>
      <c r="T86" s="101"/>
      <c r="U86" s="102"/>
      <c r="V86" s="107">
        <f t="shared" si="31"/>
        <v>0</v>
      </c>
      <c r="W86" s="104"/>
    </row>
    <row r="87" spans="2:23" ht="24.95" customHeight="1" x14ac:dyDescent="0.25">
      <c r="B87" s="89" t="s">
        <v>21</v>
      </c>
      <c r="C87" s="101" t="s">
        <v>135</v>
      </c>
      <c r="D87" s="101"/>
      <c r="E87" s="101"/>
      <c r="F87" s="101"/>
      <c r="G87" s="102"/>
      <c r="H87" s="107">
        <f t="shared" si="29"/>
        <v>0</v>
      </c>
      <c r="I87" s="104"/>
      <c r="M87" s="101"/>
      <c r="N87" s="102"/>
      <c r="O87" s="107">
        <f t="shared" si="30"/>
        <v>0</v>
      </c>
      <c r="P87" s="104"/>
      <c r="T87" s="101"/>
      <c r="U87" s="102"/>
      <c r="V87" s="107">
        <f t="shared" si="31"/>
        <v>0</v>
      </c>
      <c r="W87" s="104"/>
    </row>
    <row r="88" spans="2:23" ht="24.95" customHeight="1" x14ac:dyDescent="0.25">
      <c r="B88" s="89" t="s">
        <v>23</v>
      </c>
      <c r="C88" s="101" t="s">
        <v>72</v>
      </c>
      <c r="D88" s="101"/>
      <c r="E88" s="101"/>
      <c r="F88" s="101"/>
      <c r="G88" s="102"/>
      <c r="H88" s="107">
        <f t="shared" si="29"/>
        <v>0</v>
      </c>
      <c r="I88" s="104"/>
      <c r="M88" s="101"/>
      <c r="N88" s="102"/>
      <c r="O88" s="107">
        <f t="shared" si="30"/>
        <v>0</v>
      </c>
      <c r="P88" s="104"/>
      <c r="T88" s="101"/>
      <c r="U88" s="102"/>
      <c r="V88" s="107">
        <f t="shared" si="31"/>
        <v>0</v>
      </c>
      <c r="W88" s="104"/>
    </row>
    <row r="89" spans="2:23" ht="24.95" customHeight="1" x14ac:dyDescent="0.25">
      <c r="B89" s="89" t="s">
        <v>24</v>
      </c>
      <c r="C89" s="101" t="s">
        <v>73</v>
      </c>
      <c r="D89" s="101"/>
      <c r="E89" s="101"/>
      <c r="F89" s="101"/>
      <c r="G89" s="102"/>
      <c r="H89" s="107">
        <f t="shared" si="29"/>
        <v>0</v>
      </c>
      <c r="I89" s="104"/>
      <c r="M89" s="101"/>
      <c r="N89" s="102"/>
      <c r="O89" s="107">
        <f t="shared" si="30"/>
        <v>0</v>
      </c>
      <c r="P89" s="104"/>
      <c r="T89" s="101"/>
      <c r="U89" s="102"/>
      <c r="V89" s="107">
        <f t="shared" si="31"/>
        <v>0</v>
      </c>
      <c r="W89" s="104"/>
    </row>
    <row r="90" spans="2:23" ht="24.95" customHeight="1" x14ac:dyDescent="0.25">
      <c r="B90" s="89" t="s">
        <v>13</v>
      </c>
      <c r="C90" s="101" t="s">
        <v>74</v>
      </c>
      <c r="D90" s="101"/>
      <c r="E90" s="101"/>
      <c r="F90" s="101"/>
      <c r="G90" s="102"/>
      <c r="H90" s="107">
        <f t="shared" si="29"/>
        <v>0</v>
      </c>
      <c r="I90" s="104"/>
      <c r="M90" s="101"/>
      <c r="N90" s="102"/>
      <c r="O90" s="107">
        <f t="shared" si="30"/>
        <v>0</v>
      </c>
      <c r="P90" s="104"/>
      <c r="T90" s="101"/>
      <c r="U90" s="102"/>
      <c r="V90" s="107">
        <f t="shared" si="31"/>
        <v>0</v>
      </c>
      <c r="W90" s="104"/>
    </row>
    <row r="91" spans="2:23" ht="24.95" customHeight="1" x14ac:dyDescent="0.25">
      <c r="B91" s="89" t="s">
        <v>25</v>
      </c>
      <c r="C91" s="101" t="s">
        <v>75</v>
      </c>
      <c r="D91" s="101"/>
      <c r="E91" s="101"/>
      <c r="F91" s="101"/>
      <c r="G91" s="102"/>
      <c r="H91" s="107">
        <f t="shared" si="29"/>
        <v>0</v>
      </c>
      <c r="I91" s="104"/>
      <c r="M91" s="101"/>
      <c r="N91" s="102"/>
      <c r="O91" s="107">
        <f t="shared" si="30"/>
        <v>0</v>
      </c>
      <c r="P91" s="104"/>
      <c r="T91" s="101"/>
      <c r="U91" s="102"/>
      <c r="V91" s="107">
        <f t="shared" si="31"/>
        <v>0</v>
      </c>
      <c r="W91" s="104"/>
    </row>
    <row r="92" spans="2:23" ht="24.95" customHeight="1" x14ac:dyDescent="0.25">
      <c r="B92" s="89" t="s">
        <v>26</v>
      </c>
      <c r="C92" s="101" t="s">
        <v>76</v>
      </c>
      <c r="D92" s="101"/>
      <c r="E92" s="101"/>
      <c r="F92" s="101"/>
      <c r="G92" s="102"/>
      <c r="H92" s="107">
        <f t="shared" si="29"/>
        <v>0</v>
      </c>
      <c r="I92" s="104"/>
      <c r="M92" s="101"/>
      <c r="N92" s="102"/>
      <c r="O92" s="107">
        <f t="shared" si="30"/>
        <v>0</v>
      </c>
      <c r="P92" s="104"/>
      <c r="T92" s="101"/>
      <c r="U92" s="102"/>
      <c r="V92" s="107">
        <f t="shared" si="31"/>
        <v>0</v>
      </c>
      <c r="W92" s="104"/>
    </row>
    <row r="93" spans="2:23" ht="24.95" customHeight="1" x14ac:dyDescent="0.25">
      <c r="B93" s="89" t="s">
        <v>27</v>
      </c>
      <c r="C93" s="101" t="s">
        <v>77</v>
      </c>
      <c r="D93" s="101"/>
      <c r="E93" s="101"/>
      <c r="F93" s="101"/>
      <c r="G93" s="102"/>
      <c r="H93" s="107">
        <f t="shared" si="29"/>
        <v>0</v>
      </c>
      <c r="I93" s="104"/>
      <c r="M93" s="101"/>
      <c r="N93" s="102"/>
      <c r="O93" s="107">
        <f t="shared" si="30"/>
        <v>0</v>
      </c>
      <c r="P93" s="104"/>
      <c r="T93" s="101"/>
      <c r="U93" s="102"/>
      <c r="V93" s="107">
        <f t="shared" si="31"/>
        <v>0</v>
      </c>
      <c r="W93" s="104"/>
    </row>
    <row r="94" spans="2:23" ht="24.95" customHeight="1" x14ac:dyDescent="0.25">
      <c r="B94" s="89" t="s">
        <v>28</v>
      </c>
      <c r="C94" s="101" t="s">
        <v>78</v>
      </c>
      <c r="D94" s="101"/>
      <c r="E94" s="101"/>
      <c r="F94" s="101"/>
      <c r="G94" s="102"/>
      <c r="H94" s="107">
        <f t="shared" si="29"/>
        <v>0</v>
      </c>
      <c r="I94" s="104"/>
      <c r="M94" s="101"/>
      <c r="N94" s="102"/>
      <c r="O94" s="107">
        <f t="shared" si="30"/>
        <v>0</v>
      </c>
      <c r="P94" s="104"/>
      <c r="T94" s="101"/>
      <c r="U94" s="102"/>
      <c r="V94" s="107">
        <f t="shared" si="31"/>
        <v>0</v>
      </c>
      <c r="W94" s="104"/>
    </row>
    <row r="95" spans="2:23" ht="24.95" customHeight="1" x14ac:dyDescent="0.25">
      <c r="B95" s="89" t="s">
        <v>29</v>
      </c>
      <c r="C95" s="101" t="s">
        <v>22</v>
      </c>
      <c r="D95" s="101"/>
      <c r="E95" s="101"/>
      <c r="F95" s="101"/>
      <c r="G95" s="102"/>
      <c r="H95" s="107">
        <f t="shared" si="29"/>
        <v>0</v>
      </c>
      <c r="I95" s="104"/>
      <c r="M95" s="101"/>
      <c r="N95" s="102"/>
      <c r="O95" s="107">
        <f t="shared" si="30"/>
        <v>0</v>
      </c>
      <c r="P95" s="104"/>
      <c r="T95" s="101"/>
      <c r="U95" s="102"/>
      <c r="V95" s="107">
        <f t="shared" si="31"/>
        <v>0</v>
      </c>
      <c r="W95" s="104"/>
    </row>
    <row r="96" spans="2:23" ht="24.95" customHeight="1" x14ac:dyDescent="0.25">
      <c r="B96" s="89" t="s">
        <v>30</v>
      </c>
      <c r="C96" s="101" t="s">
        <v>22</v>
      </c>
      <c r="D96" s="101"/>
      <c r="E96" s="101"/>
      <c r="F96" s="101"/>
      <c r="G96" s="102"/>
      <c r="H96" s="107">
        <f t="shared" si="29"/>
        <v>0</v>
      </c>
      <c r="I96" s="104"/>
      <c r="M96" s="101"/>
      <c r="N96" s="102"/>
      <c r="O96" s="107">
        <f t="shared" si="30"/>
        <v>0</v>
      </c>
      <c r="P96" s="104"/>
      <c r="T96" s="101"/>
      <c r="U96" s="102"/>
      <c r="V96" s="107">
        <f t="shared" si="31"/>
        <v>0</v>
      </c>
      <c r="W96" s="104"/>
    </row>
    <row r="97" spans="1:23" ht="24.95" customHeight="1" x14ac:dyDescent="0.25">
      <c r="B97" s="89" t="s">
        <v>31</v>
      </c>
      <c r="C97" s="101" t="s">
        <v>22</v>
      </c>
      <c r="D97" s="101"/>
      <c r="E97" s="101"/>
      <c r="F97" s="101"/>
      <c r="G97" s="102"/>
      <c r="H97" s="107">
        <f t="shared" si="29"/>
        <v>0</v>
      </c>
      <c r="I97" s="104"/>
      <c r="M97" s="101"/>
      <c r="N97" s="102"/>
      <c r="O97" s="107">
        <f t="shared" si="30"/>
        <v>0</v>
      </c>
      <c r="P97" s="104"/>
      <c r="T97" s="101"/>
      <c r="U97" s="102"/>
      <c r="V97" s="107">
        <f t="shared" si="31"/>
        <v>0</v>
      </c>
      <c r="W97" s="104"/>
    </row>
    <row r="98" spans="1:23" ht="24.95" customHeight="1" x14ac:dyDescent="0.25">
      <c r="B98" s="89" t="s">
        <v>32</v>
      </c>
      <c r="C98" s="101" t="s">
        <v>22</v>
      </c>
      <c r="D98" s="101"/>
      <c r="E98" s="101"/>
      <c r="F98" s="101"/>
      <c r="G98" s="102"/>
      <c r="H98" s="107">
        <f t="shared" si="29"/>
        <v>0</v>
      </c>
      <c r="I98" s="104"/>
      <c r="M98" s="101"/>
      <c r="N98" s="102"/>
      <c r="O98" s="107">
        <f t="shared" si="30"/>
        <v>0</v>
      </c>
      <c r="P98" s="104"/>
      <c r="T98" s="101"/>
      <c r="U98" s="102"/>
      <c r="V98" s="107">
        <f t="shared" si="31"/>
        <v>0</v>
      </c>
      <c r="W98" s="104"/>
    </row>
    <row r="99" spans="1:23" ht="24.95" customHeight="1" x14ac:dyDescent="0.25">
      <c r="B99" s="89" t="s">
        <v>33</v>
      </c>
      <c r="C99" s="101" t="s">
        <v>22</v>
      </c>
      <c r="D99" s="101"/>
      <c r="E99" s="101"/>
      <c r="F99" s="101"/>
      <c r="G99" s="102"/>
      <c r="H99" s="107">
        <f t="shared" si="29"/>
        <v>0</v>
      </c>
      <c r="I99" s="104"/>
      <c r="M99" s="101"/>
      <c r="N99" s="102"/>
      <c r="O99" s="107">
        <f t="shared" si="30"/>
        <v>0</v>
      </c>
      <c r="P99" s="104"/>
      <c r="T99" s="101"/>
      <c r="U99" s="102"/>
      <c r="V99" s="107">
        <f t="shared" si="31"/>
        <v>0</v>
      </c>
      <c r="W99" s="104"/>
    </row>
    <row r="100" spans="1:23" ht="24.95" customHeight="1" x14ac:dyDescent="0.25">
      <c r="B100" s="89" t="s">
        <v>79</v>
      </c>
      <c r="C100" s="101" t="s">
        <v>22</v>
      </c>
      <c r="D100" s="101"/>
      <c r="E100" s="101"/>
      <c r="F100" s="101"/>
      <c r="G100" s="102"/>
      <c r="H100" s="107">
        <f t="shared" si="29"/>
        <v>0</v>
      </c>
      <c r="I100" s="104"/>
      <c r="M100" s="101"/>
      <c r="N100" s="102"/>
      <c r="O100" s="107">
        <f t="shared" si="30"/>
        <v>0</v>
      </c>
      <c r="P100" s="104"/>
      <c r="T100" s="101"/>
      <c r="U100" s="102"/>
      <c r="V100" s="107">
        <f t="shared" si="31"/>
        <v>0</v>
      </c>
      <c r="W100" s="104"/>
    </row>
    <row r="101" spans="1:23" ht="24.95" customHeight="1" x14ac:dyDescent="0.25">
      <c r="B101" s="89" t="s">
        <v>80</v>
      </c>
      <c r="C101" s="101" t="s">
        <v>22</v>
      </c>
      <c r="D101" s="101"/>
      <c r="E101" s="101"/>
      <c r="F101" s="101"/>
      <c r="G101" s="102"/>
      <c r="H101" s="107">
        <f t="shared" si="29"/>
        <v>0</v>
      </c>
      <c r="I101" s="104"/>
      <c r="M101" s="101"/>
      <c r="N101" s="102"/>
      <c r="O101" s="107">
        <f t="shared" si="30"/>
        <v>0</v>
      </c>
      <c r="P101" s="104"/>
      <c r="T101" s="101"/>
      <c r="U101" s="102"/>
      <c r="V101" s="107">
        <f t="shared" si="31"/>
        <v>0</v>
      </c>
      <c r="W101" s="104"/>
    </row>
    <row r="102" spans="1:23" ht="24.95" customHeight="1" x14ac:dyDescent="0.25">
      <c r="B102" s="89" t="s">
        <v>81</v>
      </c>
      <c r="C102" s="101" t="s">
        <v>22</v>
      </c>
      <c r="D102" s="101"/>
      <c r="E102" s="101"/>
      <c r="F102" s="101"/>
      <c r="G102" s="102"/>
      <c r="H102" s="107">
        <f t="shared" si="29"/>
        <v>0</v>
      </c>
      <c r="I102" s="104"/>
      <c r="M102" s="101"/>
      <c r="N102" s="102"/>
      <c r="O102" s="107">
        <f t="shared" si="30"/>
        <v>0</v>
      </c>
      <c r="P102" s="104"/>
      <c r="T102" s="101"/>
      <c r="U102" s="102"/>
      <c r="V102" s="107">
        <f t="shared" si="31"/>
        <v>0</v>
      </c>
      <c r="W102" s="104"/>
    </row>
    <row r="103" spans="1:23" ht="24.95" customHeight="1" x14ac:dyDescent="0.25">
      <c r="B103" s="89" t="s">
        <v>82</v>
      </c>
      <c r="C103" s="101" t="s">
        <v>83</v>
      </c>
      <c r="D103" s="101"/>
      <c r="E103" s="101"/>
      <c r="F103" s="105"/>
      <c r="G103" s="102"/>
      <c r="H103" s="107">
        <f t="shared" si="29"/>
        <v>0</v>
      </c>
      <c r="I103" s="104"/>
      <c r="M103" s="105"/>
      <c r="N103" s="102"/>
      <c r="O103" s="107">
        <f t="shared" si="30"/>
        <v>0</v>
      </c>
      <c r="P103" s="104"/>
      <c r="T103" s="105"/>
      <c r="U103" s="102"/>
      <c r="V103" s="107">
        <f t="shared" si="31"/>
        <v>0</v>
      </c>
      <c r="W103" s="104"/>
    </row>
    <row r="104" spans="1:23" ht="24.95" customHeight="1" thickBot="1" x14ac:dyDescent="0.3">
      <c r="C104" s="90" t="s">
        <v>10</v>
      </c>
      <c r="F104" s="125">
        <f>SUM(F82:F103)</f>
        <v>0</v>
      </c>
      <c r="G104" s="125">
        <f>SUM(G82:G103)</f>
        <v>0</v>
      </c>
      <c r="H104" s="158">
        <f>SUM(H82:H103)</f>
        <v>0</v>
      </c>
      <c r="I104" s="104"/>
      <c r="M104" s="125">
        <f>SUM(M82:M103)</f>
        <v>0</v>
      </c>
      <c r="N104" s="125">
        <f>SUM(N82:N103)</f>
        <v>0</v>
      </c>
      <c r="O104" s="158">
        <f>SUM(O82:O103)</f>
        <v>0</v>
      </c>
      <c r="P104" s="104"/>
      <c r="T104" s="125">
        <f>SUM(T82:T103)</f>
        <v>0</v>
      </c>
      <c r="U104" s="125">
        <f>SUM(U82:U103)</f>
        <v>0</v>
      </c>
      <c r="V104" s="158">
        <f>SUM(V82:V103)</f>
        <v>0</v>
      </c>
      <c r="W104" s="104"/>
    </row>
    <row r="105" spans="1:23" ht="24.95" customHeight="1" thickTop="1" x14ac:dyDescent="0.25">
      <c r="B105" s="88"/>
    </row>
    <row r="106" spans="1:23" ht="24.95" customHeight="1" x14ac:dyDescent="0.25">
      <c r="B106" s="88"/>
    </row>
    <row r="107" spans="1:23" ht="24.95" customHeight="1" x14ac:dyDescent="0.25">
      <c r="B107" s="88"/>
    </row>
    <row r="108" spans="1:23" ht="24.95" customHeight="1" thickBot="1" x14ac:dyDescent="0.3">
      <c r="B108" s="88"/>
    </row>
    <row r="109" spans="1:23" ht="24.95" customHeight="1" x14ac:dyDescent="0.25">
      <c r="C109" s="131"/>
      <c r="D109" s="132"/>
      <c r="E109" s="132"/>
      <c r="F109" s="132"/>
      <c r="G109" s="132"/>
      <c r="H109" s="132"/>
      <c r="I109" s="132"/>
      <c r="J109" s="133"/>
    </row>
    <row r="110" spans="1:23" ht="24.95" customHeight="1" x14ac:dyDescent="0.25">
      <c r="A110" s="88" t="s">
        <v>38</v>
      </c>
      <c r="C110" s="134" t="s">
        <v>84</v>
      </c>
      <c r="D110" s="135" t="s">
        <v>137</v>
      </c>
      <c r="E110" s="135" t="s">
        <v>162</v>
      </c>
      <c r="F110" s="135" t="s">
        <v>157</v>
      </c>
      <c r="G110" s="135" t="s">
        <v>158</v>
      </c>
      <c r="H110" s="135"/>
      <c r="I110" s="135"/>
      <c r="J110" s="136"/>
    </row>
    <row r="111" spans="1:23" ht="24.95" customHeight="1" x14ac:dyDescent="0.25">
      <c r="C111" s="137"/>
      <c r="D111" s="138"/>
      <c r="E111" s="138"/>
      <c r="F111" s="138"/>
      <c r="G111" s="138"/>
      <c r="H111" s="138"/>
      <c r="I111" s="138"/>
      <c r="J111" s="136"/>
    </row>
    <row r="112" spans="1:23" ht="15.75" x14ac:dyDescent="0.25">
      <c r="C112" s="139" t="s">
        <v>139</v>
      </c>
      <c r="D112" s="140"/>
      <c r="E112" s="140"/>
      <c r="F112" s="140"/>
      <c r="G112" s="140"/>
      <c r="H112" s="140"/>
      <c r="I112" s="140"/>
      <c r="J112" s="136"/>
    </row>
    <row r="113" spans="3:10" ht="24.95" customHeight="1" x14ac:dyDescent="0.25">
      <c r="C113" s="137"/>
      <c r="D113" s="138"/>
      <c r="E113" s="138"/>
      <c r="F113" s="138"/>
      <c r="G113" s="138"/>
      <c r="H113" s="138"/>
      <c r="I113" s="138"/>
      <c r="J113" s="136"/>
    </row>
    <row r="114" spans="3:10" ht="24.95" customHeight="1" thickBot="1" x14ac:dyDescent="0.3">
      <c r="C114" s="141" t="s">
        <v>136</v>
      </c>
      <c r="D114" s="142"/>
      <c r="E114" s="142" t="b">
        <f>'stato patrimoniale'!E36</f>
        <v>0</v>
      </c>
      <c r="F114" s="142" t="b">
        <f>'stato patrimoniale'!H36</f>
        <v>0</v>
      </c>
      <c r="G114" s="142" t="b">
        <f>'stato patrimoniale'!K36</f>
        <v>0</v>
      </c>
      <c r="H114" s="142"/>
      <c r="I114" s="142"/>
      <c r="J114" s="143"/>
    </row>
    <row r="116" spans="3:10" ht="24.95" customHeight="1" x14ac:dyDescent="0.25">
      <c r="C116" s="146" t="s">
        <v>145</v>
      </c>
    </row>
    <row r="117" spans="3:10" ht="24.95" customHeight="1" x14ac:dyDescent="0.25">
      <c r="C117" s="147" t="s">
        <v>147</v>
      </c>
    </row>
  </sheetData>
  <sheetProtection password="B61D" sheet="1" objects="1" scenarios="1"/>
  <mergeCells count="10">
    <mergeCell ref="C46:D46"/>
    <mergeCell ref="D50:G50"/>
    <mergeCell ref="K50:N50"/>
    <mergeCell ref="R50:U50"/>
    <mergeCell ref="R7:U7"/>
    <mergeCell ref="D1:F1"/>
    <mergeCell ref="C5:M5"/>
    <mergeCell ref="D3:E3"/>
    <mergeCell ref="D7:G7"/>
    <mergeCell ref="K7:N7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B6" sqref="B6"/>
    </sheetView>
  </sheetViews>
  <sheetFormatPr defaultColWidth="8.85546875" defaultRowHeight="15" x14ac:dyDescent="0.25"/>
  <cols>
    <col min="1" max="1" width="36.85546875" bestFit="1" customWidth="1"/>
    <col min="2" max="2" width="15.7109375" customWidth="1"/>
    <col min="3" max="4" width="10.7109375" customWidth="1"/>
    <col min="5" max="5" width="3.7109375" customWidth="1"/>
    <col min="6" max="6" width="15.7109375" customWidth="1"/>
    <col min="7" max="8" width="10.7109375" customWidth="1"/>
    <col min="9" max="9" width="3.7109375" customWidth="1"/>
    <col min="10" max="10" width="15.7109375" customWidth="1"/>
    <col min="11" max="12" width="10.7109375" customWidth="1"/>
  </cols>
  <sheetData>
    <row r="1" spans="1:12" s="1" customFormat="1" ht="24.95" customHeight="1" x14ac:dyDescent="0.2">
      <c r="A1" s="168">
        <f>+input!$D$1</f>
        <v>0</v>
      </c>
      <c r="B1" s="168"/>
    </row>
    <row r="3" spans="1:12" ht="15.75" x14ac:dyDescent="0.25">
      <c r="A3" s="169" t="s">
        <v>149</v>
      </c>
      <c r="B3" s="169"/>
      <c r="C3" s="150"/>
      <c r="D3" s="150"/>
      <c r="E3" s="150"/>
      <c r="F3" s="170" t="s">
        <v>2</v>
      </c>
      <c r="G3" s="170"/>
    </row>
    <row r="5" spans="1:12" x14ac:dyDescent="0.2">
      <c r="B5" s="166" t="s">
        <v>4</v>
      </c>
      <c r="C5" s="167"/>
      <c r="D5" s="167"/>
      <c r="F5" s="166" t="s">
        <v>5</v>
      </c>
      <c r="G5" s="167"/>
      <c r="H5" s="167"/>
      <c r="J5" s="166" t="s">
        <v>6</v>
      </c>
      <c r="K5" s="167"/>
      <c r="L5" s="167"/>
    </row>
    <row r="6" spans="1:12" s="5" customFormat="1" ht="15" customHeight="1" x14ac:dyDescent="0.2">
      <c r="A6" s="2" t="s">
        <v>85</v>
      </c>
      <c r="B6" s="6">
        <f>+input!F59</f>
        <v>0</v>
      </c>
      <c r="C6" s="3" t="e">
        <f>+B6/B$8</f>
        <v>#DIV/0!</v>
      </c>
      <c r="D6" s="4"/>
      <c r="F6" s="6">
        <f>+input!M59</f>
        <v>0</v>
      </c>
      <c r="G6" s="3" t="e">
        <f>+F6/F$8</f>
        <v>#DIV/0!</v>
      </c>
      <c r="H6" s="4"/>
      <c r="J6" s="6">
        <f>+input!T59</f>
        <v>0</v>
      </c>
      <c r="K6" s="3" t="e">
        <f>+J6/J$8</f>
        <v>#DIV/0!</v>
      </c>
      <c r="L6" s="4"/>
    </row>
    <row r="7" spans="1:12" s="5" customFormat="1" ht="15" hidden="1" customHeight="1" x14ac:dyDescent="0.2">
      <c r="A7" s="2" t="s">
        <v>86</v>
      </c>
      <c r="B7" s="6"/>
      <c r="C7" s="3" t="e">
        <f t="shared" ref="C7" si="0">+B7/B$8</f>
        <v>#DIV/0!</v>
      </c>
      <c r="D7" s="4"/>
      <c r="F7" s="6"/>
      <c r="G7" s="3" t="e">
        <f t="shared" ref="G7" si="1">+F7/F$8</f>
        <v>#DIV/0!</v>
      </c>
      <c r="H7" s="4"/>
      <c r="J7" s="6"/>
      <c r="K7" s="3" t="e">
        <f t="shared" ref="K7" si="2">+J7/J$8</f>
        <v>#DIV/0!</v>
      </c>
      <c r="L7" s="4"/>
    </row>
    <row r="8" spans="1:12" s="5" customFormat="1" ht="15" customHeight="1" x14ac:dyDescent="0.2">
      <c r="A8" s="7" t="s">
        <v>87</v>
      </c>
      <c r="B8" s="7">
        <f>SUM(B6:B7)</f>
        <v>0</v>
      </c>
      <c r="C8" s="8" t="e">
        <f>+B8/B$8</f>
        <v>#DIV/0!</v>
      </c>
      <c r="D8" s="4"/>
      <c r="F8" s="7">
        <f>SUM(F6:F7)</f>
        <v>0</v>
      </c>
      <c r="G8" s="8" t="e">
        <f>+F8/F$8</f>
        <v>#DIV/0!</v>
      </c>
      <c r="H8" s="4"/>
      <c r="J8" s="7">
        <f>SUM(J6:J7)</f>
        <v>0</v>
      </c>
      <c r="K8" s="8" t="e">
        <f>+J8/J$8</f>
        <v>#DIV/0!</v>
      </c>
      <c r="L8" s="4"/>
    </row>
    <row r="9" spans="1:12" ht="15" customHeight="1" x14ac:dyDescent="0.2">
      <c r="A9" s="9"/>
      <c r="B9" s="9"/>
      <c r="C9" s="3"/>
      <c r="D9" s="10"/>
      <c r="F9" s="9"/>
      <c r="G9" s="3"/>
      <c r="H9" s="10"/>
      <c r="J9" s="9"/>
      <c r="K9" s="3"/>
      <c r="L9" s="10"/>
    </row>
    <row r="10" spans="1:12" ht="15" customHeight="1" x14ac:dyDescent="0.2">
      <c r="A10" s="2" t="s">
        <v>59</v>
      </c>
      <c r="B10" s="2">
        <f>+input!F67</f>
        <v>0</v>
      </c>
      <c r="C10" s="3" t="e">
        <f t="shared" ref="C10:C11" si="3">+B10/B$8</f>
        <v>#DIV/0!</v>
      </c>
      <c r="D10" s="10"/>
      <c r="F10" s="2">
        <f>+input!M67</f>
        <v>0</v>
      </c>
      <c r="G10" s="3" t="e">
        <f t="shared" ref="G10:G11" si="4">+F10/F$8</f>
        <v>#DIV/0!</v>
      </c>
      <c r="H10" s="10"/>
      <c r="J10" s="2">
        <f>+input!T67</f>
        <v>0</v>
      </c>
      <c r="K10" s="3" t="e">
        <f t="shared" ref="K10:K11" si="5">+J10/J$8</f>
        <v>#DIV/0!</v>
      </c>
      <c r="L10" s="10"/>
    </row>
    <row r="11" spans="1:12" ht="15" customHeight="1" x14ac:dyDescent="0.2">
      <c r="A11" s="2" t="s">
        <v>88</v>
      </c>
      <c r="B11" s="6">
        <f>+input!F104</f>
        <v>0</v>
      </c>
      <c r="C11" s="3" t="e">
        <f t="shared" si="3"/>
        <v>#DIV/0!</v>
      </c>
      <c r="D11" s="10"/>
      <c r="F11" s="6">
        <f>+input!M104</f>
        <v>0</v>
      </c>
      <c r="G11" s="3" t="e">
        <f t="shared" si="4"/>
        <v>#DIV/0!</v>
      </c>
      <c r="H11" s="10"/>
      <c r="J11" s="6">
        <f>+input!T104</f>
        <v>0</v>
      </c>
      <c r="K11" s="3" t="e">
        <f t="shared" si="5"/>
        <v>#DIV/0!</v>
      </c>
      <c r="L11" s="10"/>
    </row>
    <row r="12" spans="1:12" ht="15" customHeight="1" x14ac:dyDescent="0.2">
      <c r="A12" s="11" t="s">
        <v>89</v>
      </c>
      <c r="B12" s="7">
        <f>B6-SUM(B10:B11)</f>
        <v>0</v>
      </c>
      <c r="C12" s="8" t="e">
        <f>+B12/B$8</f>
        <v>#DIV/0!</v>
      </c>
      <c r="D12" s="8" t="e">
        <f>+B12/B$12</f>
        <v>#DIV/0!</v>
      </c>
      <c r="F12" s="7">
        <f>F6-SUM(F10:F11)</f>
        <v>0</v>
      </c>
      <c r="G12" s="8" t="e">
        <f>+F12/F$8</f>
        <v>#DIV/0!</v>
      </c>
      <c r="H12" s="8" t="e">
        <f>+F12/F$12</f>
        <v>#DIV/0!</v>
      </c>
      <c r="J12" s="7">
        <f>J6-SUM(J10:J11)</f>
        <v>0</v>
      </c>
      <c r="K12" s="8" t="e">
        <f>+J12/J$8</f>
        <v>#DIV/0!</v>
      </c>
      <c r="L12" s="8" t="e">
        <f>+J12/J$12</f>
        <v>#DIV/0!</v>
      </c>
    </row>
    <row r="13" spans="1:12" ht="15" customHeight="1" x14ac:dyDescent="0.2">
      <c r="A13" s="9"/>
      <c r="B13" s="9"/>
      <c r="C13" s="3"/>
      <c r="D13" s="10"/>
      <c r="F13" s="9"/>
      <c r="G13" s="3"/>
      <c r="H13" s="10"/>
      <c r="J13" s="9"/>
      <c r="K13" s="3"/>
      <c r="L13" s="10"/>
    </row>
    <row r="14" spans="1:12" ht="15" customHeight="1" x14ac:dyDescent="0.2">
      <c r="A14" s="2" t="s">
        <v>90</v>
      </c>
      <c r="B14" s="2">
        <f>+input!G73</f>
        <v>0</v>
      </c>
      <c r="C14" s="3" t="e">
        <f t="shared" ref="C14:C16" si="6">+B14/B$8</f>
        <v>#DIV/0!</v>
      </c>
      <c r="D14" s="3" t="e">
        <f t="shared" ref="D14:D21" si="7">+B14/B$12</f>
        <v>#DIV/0!</v>
      </c>
      <c r="F14" s="2">
        <f>+input!N73</f>
        <v>0</v>
      </c>
      <c r="G14" s="3" t="e">
        <f t="shared" ref="G14:G16" si="8">+F14/F$8</f>
        <v>#DIV/0!</v>
      </c>
      <c r="H14" s="3" t="e">
        <f t="shared" ref="H14:H21" si="9">+F14/F$12</f>
        <v>#DIV/0!</v>
      </c>
      <c r="J14" s="2">
        <f>+input!U73</f>
        <v>0</v>
      </c>
      <c r="K14" s="3" t="e">
        <f t="shared" ref="K14:K16" si="10">+J14/J$8</f>
        <v>#DIV/0!</v>
      </c>
      <c r="L14" s="3" t="e">
        <f t="shared" ref="L14:L21" si="11">+J14/J$12</f>
        <v>#DIV/0!</v>
      </c>
    </row>
    <row r="15" spans="1:12" ht="15" customHeight="1" x14ac:dyDescent="0.2">
      <c r="A15" s="2" t="s">
        <v>91</v>
      </c>
      <c r="B15" s="2">
        <f>+input!G79</f>
        <v>0</v>
      </c>
      <c r="C15" s="3" t="e">
        <f t="shared" si="6"/>
        <v>#DIV/0!</v>
      </c>
      <c r="D15" s="3" t="e">
        <f t="shared" si="7"/>
        <v>#DIV/0!</v>
      </c>
      <c r="F15" s="2">
        <f>+input!N79</f>
        <v>0</v>
      </c>
      <c r="G15" s="3" t="e">
        <f t="shared" si="8"/>
        <v>#DIV/0!</v>
      </c>
      <c r="H15" s="3" t="e">
        <f t="shared" si="9"/>
        <v>#DIV/0!</v>
      </c>
      <c r="J15" s="2">
        <f>+input!U79</f>
        <v>0</v>
      </c>
      <c r="K15" s="3" t="e">
        <f t="shared" si="10"/>
        <v>#DIV/0!</v>
      </c>
      <c r="L15" s="3" t="e">
        <f t="shared" si="11"/>
        <v>#DIV/0!</v>
      </c>
    </row>
    <row r="16" spans="1:12" x14ac:dyDescent="0.25">
      <c r="A16" s="2" t="s">
        <v>92</v>
      </c>
      <c r="B16" s="6">
        <f>input!F31+input!F39</f>
        <v>0</v>
      </c>
      <c r="C16" s="3" t="e">
        <f t="shared" si="6"/>
        <v>#DIV/0!</v>
      </c>
      <c r="D16" s="3" t="e">
        <f t="shared" si="7"/>
        <v>#DIV/0!</v>
      </c>
      <c r="F16" s="6">
        <f>+input!F39+input!M39+input!F31+input!M31</f>
        <v>0</v>
      </c>
      <c r="G16" s="3" t="e">
        <f t="shared" si="8"/>
        <v>#DIV/0!</v>
      </c>
      <c r="H16" s="3" t="e">
        <f t="shared" si="9"/>
        <v>#DIV/0!</v>
      </c>
      <c r="J16" s="6">
        <f>+input!F39+input!M39+input!T39+input!F31+input!M31+input!T31</f>
        <v>0</v>
      </c>
      <c r="K16" s="3" t="e">
        <f t="shared" si="10"/>
        <v>#DIV/0!</v>
      </c>
      <c r="L16" s="3" t="e">
        <f t="shared" si="11"/>
        <v>#DIV/0!</v>
      </c>
    </row>
    <row r="17" spans="1:12" s="84" customFormat="1" ht="15" hidden="1" customHeight="1" x14ac:dyDescent="0.25">
      <c r="A17" s="82" t="s">
        <v>93</v>
      </c>
      <c r="B17" s="82">
        <f>B12-SUM(B13:B16)</f>
        <v>0</v>
      </c>
      <c r="C17" s="83" t="e">
        <f>+B17/B$8</f>
        <v>#DIV/0!</v>
      </c>
      <c r="D17" s="83" t="e">
        <f t="shared" si="7"/>
        <v>#DIV/0!</v>
      </c>
      <c r="F17" s="82">
        <f>F12-SUM(F13:F16)</f>
        <v>0</v>
      </c>
      <c r="G17" s="83" t="e">
        <f>+F17/F$8</f>
        <v>#DIV/0!</v>
      </c>
      <c r="H17" s="83" t="e">
        <f t="shared" si="9"/>
        <v>#DIV/0!</v>
      </c>
      <c r="J17" s="82">
        <f>J12-SUM(J13:J16)</f>
        <v>0</v>
      </c>
      <c r="K17" s="83" t="e">
        <f>+J17/J$8</f>
        <v>#DIV/0!</v>
      </c>
      <c r="L17" s="83" t="e">
        <f t="shared" si="11"/>
        <v>#DIV/0!</v>
      </c>
    </row>
    <row r="18" spans="1:12" s="84" customFormat="1" ht="15" hidden="1" customHeight="1" x14ac:dyDescent="0.25">
      <c r="A18" s="85" t="s">
        <v>94</v>
      </c>
      <c r="B18" s="86">
        <v>0</v>
      </c>
      <c r="C18" s="87" t="e">
        <f t="shared" ref="C18" si="12">+B18/B$8</f>
        <v>#DIV/0!</v>
      </c>
      <c r="D18" s="87" t="e">
        <f t="shared" si="7"/>
        <v>#DIV/0!</v>
      </c>
      <c r="F18" s="86">
        <v>0</v>
      </c>
      <c r="G18" s="87" t="e">
        <f t="shared" ref="G18" si="13">+F18/F$8</f>
        <v>#DIV/0!</v>
      </c>
      <c r="H18" s="87" t="e">
        <f t="shared" si="9"/>
        <v>#DIV/0!</v>
      </c>
      <c r="J18" s="86">
        <v>0</v>
      </c>
      <c r="K18" s="87" t="e">
        <f t="shared" ref="K18" si="14">+J18/J$8</f>
        <v>#DIV/0!</v>
      </c>
      <c r="L18" s="87" t="e">
        <f t="shared" si="11"/>
        <v>#DIV/0!</v>
      </c>
    </row>
    <row r="19" spans="1:12" ht="15" customHeight="1" x14ac:dyDescent="0.25">
      <c r="A19" s="7" t="s">
        <v>95</v>
      </c>
      <c r="B19" s="7">
        <f>SUM(B17:B18)</f>
        <v>0</v>
      </c>
      <c r="C19" s="8" t="e">
        <f>+B19/B$8</f>
        <v>#DIV/0!</v>
      </c>
      <c r="D19" s="8" t="e">
        <f t="shared" si="7"/>
        <v>#DIV/0!</v>
      </c>
      <c r="F19" s="7">
        <f>SUM(F17:F18)</f>
        <v>0</v>
      </c>
      <c r="G19" s="8" t="e">
        <f>+F19/F$8</f>
        <v>#DIV/0!</v>
      </c>
      <c r="H19" s="8" t="e">
        <f t="shared" si="9"/>
        <v>#DIV/0!</v>
      </c>
      <c r="J19" s="7">
        <f>SUM(J17:J18)</f>
        <v>0</v>
      </c>
      <c r="K19" s="8" t="e">
        <f>+J19/J$8</f>
        <v>#DIV/0!</v>
      </c>
      <c r="L19" s="8" t="e">
        <f t="shared" si="11"/>
        <v>#DIV/0!</v>
      </c>
    </row>
    <row r="20" spans="1:12" ht="15" customHeight="1" x14ac:dyDescent="0.25">
      <c r="A20" s="2" t="s">
        <v>96</v>
      </c>
      <c r="B20" s="6"/>
      <c r="C20" s="3" t="e">
        <f t="shared" ref="C20" si="15">+B20/B$8</f>
        <v>#DIV/0!</v>
      </c>
      <c r="D20" s="3" t="e">
        <f t="shared" si="7"/>
        <v>#DIV/0!</v>
      </c>
      <c r="F20" s="6"/>
      <c r="G20" s="3" t="e">
        <f t="shared" ref="G20" si="16">+F20/F$8</f>
        <v>#DIV/0!</v>
      </c>
      <c r="H20" s="3" t="e">
        <f t="shared" si="9"/>
        <v>#DIV/0!</v>
      </c>
      <c r="J20" s="6"/>
      <c r="K20" s="3" t="e">
        <f t="shared" ref="K20" si="17">+J20/J$8</f>
        <v>#DIV/0!</v>
      </c>
      <c r="L20" s="3" t="e">
        <f t="shared" si="11"/>
        <v>#DIV/0!</v>
      </c>
    </row>
    <row r="21" spans="1:12" ht="15" customHeight="1" thickBot="1" x14ac:dyDescent="0.3">
      <c r="A21" s="7" t="s">
        <v>97</v>
      </c>
      <c r="B21" s="12">
        <f>+B19-B20</f>
        <v>0</v>
      </c>
      <c r="C21" s="8" t="e">
        <f>+B21/B$8</f>
        <v>#DIV/0!</v>
      </c>
      <c r="D21" s="8" t="e">
        <f t="shared" si="7"/>
        <v>#DIV/0!</v>
      </c>
      <c r="F21" s="12">
        <f>+F19-F20</f>
        <v>0</v>
      </c>
      <c r="G21" s="8" t="e">
        <f>+F21/F$8</f>
        <v>#DIV/0!</v>
      </c>
      <c r="H21" s="8" t="e">
        <f t="shared" si="9"/>
        <v>#DIV/0!</v>
      </c>
      <c r="J21" s="12">
        <f>+J19-J20</f>
        <v>0</v>
      </c>
      <c r="K21" s="8" t="e">
        <f>+J21/J$8</f>
        <v>#DIV/0!</v>
      </c>
      <c r="L21" s="8" t="e">
        <f t="shared" si="11"/>
        <v>#DIV/0!</v>
      </c>
    </row>
    <row r="22" spans="1:12" ht="15" customHeight="1" thickTop="1" x14ac:dyDescent="0.2">
      <c r="A22" s="13"/>
      <c r="B22" s="14"/>
      <c r="C22" s="3"/>
      <c r="D22" s="3"/>
      <c r="F22" s="14"/>
      <c r="G22" s="3"/>
      <c r="H22" s="3"/>
      <c r="J22" s="14"/>
      <c r="K22" s="3"/>
      <c r="L22" s="3"/>
    </row>
    <row r="23" spans="1:12" ht="15" customHeight="1" thickBot="1" x14ac:dyDescent="0.25">
      <c r="A23" s="7" t="s">
        <v>98</v>
      </c>
      <c r="B23" s="15">
        <f>+B21+B16</f>
        <v>0</v>
      </c>
      <c r="C23" s="8" t="e">
        <f>+B23/B$8</f>
        <v>#DIV/0!</v>
      </c>
      <c r="D23" s="8" t="e">
        <f>+B23/B$12</f>
        <v>#DIV/0!</v>
      </c>
      <c r="F23" s="15">
        <f>+F21+F16</f>
        <v>0</v>
      </c>
      <c r="G23" s="8" t="e">
        <f>+F23/F$8</f>
        <v>#DIV/0!</v>
      </c>
      <c r="H23" s="8" t="e">
        <f>+F23/F$12</f>
        <v>#DIV/0!</v>
      </c>
      <c r="J23" s="15">
        <f>+J21+J16</f>
        <v>0</v>
      </c>
      <c r="K23" s="8" t="e">
        <f>+J23/J$8</f>
        <v>#DIV/0!</v>
      </c>
      <c r="L23" s="8" t="e">
        <f>+J23/J$12</f>
        <v>#DIV/0!</v>
      </c>
    </row>
    <row r="24" spans="1:12" ht="15.95" thickTop="1" x14ac:dyDescent="0.2"/>
    <row r="27" spans="1:12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</sheetData>
  <sheetProtection password="B61D" sheet="1" objects="1" scenarios="1"/>
  <mergeCells count="6">
    <mergeCell ref="J5:L5"/>
    <mergeCell ref="A1:B1"/>
    <mergeCell ref="A3:B3"/>
    <mergeCell ref="F3:G3"/>
    <mergeCell ref="B5:D5"/>
    <mergeCell ref="F5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selection activeCell="A51" sqref="A51"/>
    </sheetView>
  </sheetViews>
  <sheetFormatPr defaultColWidth="8.85546875" defaultRowHeight="15" x14ac:dyDescent="0.25"/>
  <cols>
    <col min="1" max="1" width="30.42578125" style="20" bestFit="1" customWidth="1"/>
    <col min="2" max="2" width="15.7109375" style="20" customWidth="1"/>
    <col min="3" max="3" width="9.7109375" style="20" customWidth="1"/>
    <col min="4" max="4" width="3.7109375" style="20" customWidth="1"/>
    <col min="5" max="5" width="15.7109375" style="20" customWidth="1"/>
    <col min="6" max="6" width="9.7109375" style="20" customWidth="1"/>
    <col min="7" max="7" width="3.7109375" style="20" customWidth="1"/>
    <col min="8" max="8" width="15.7109375" style="20" customWidth="1"/>
    <col min="9" max="9" width="9.7109375" style="20" customWidth="1"/>
    <col min="10" max="10" width="3.7109375" style="20" customWidth="1"/>
    <col min="11" max="11" width="15.7109375" style="20" customWidth="1"/>
    <col min="12" max="12" width="9.7109375" style="20" customWidth="1"/>
    <col min="13" max="13" width="9.42578125" style="20" bestFit="1" customWidth="1"/>
    <col min="14" max="16384" width="8.85546875" style="20"/>
  </cols>
  <sheetData>
    <row r="1" spans="1:20" s="18" customFormat="1" ht="24.95" customHeight="1" x14ac:dyDescent="0.2">
      <c r="A1" s="172">
        <f>+input!$D$1</f>
        <v>0</v>
      </c>
      <c r="B1" s="172"/>
      <c r="C1" s="172"/>
      <c r="D1" s="17"/>
    </row>
    <row r="3" spans="1:20" x14ac:dyDescent="0.25">
      <c r="A3" s="173" t="s">
        <v>99</v>
      </c>
      <c r="B3" s="173"/>
      <c r="C3" s="19"/>
      <c r="D3" s="19"/>
      <c r="E3" s="170" t="s">
        <v>2</v>
      </c>
      <c r="F3" s="170"/>
      <c r="G3" s="19"/>
    </row>
    <row r="4" spans="1:20" x14ac:dyDescent="0.2">
      <c r="A4" s="21"/>
      <c r="B4" s="21"/>
      <c r="C4" s="21"/>
      <c r="D4" s="21"/>
      <c r="E4" s="21"/>
      <c r="F4" s="21"/>
      <c r="G4" s="21"/>
    </row>
    <row r="5" spans="1:20" ht="15" customHeight="1" x14ac:dyDescent="0.35">
      <c r="A5" s="22" t="s">
        <v>100</v>
      </c>
      <c r="B5" s="171" t="s">
        <v>101</v>
      </c>
      <c r="C5" s="171"/>
      <c r="D5" s="22"/>
      <c r="E5" s="171" t="s">
        <v>4</v>
      </c>
      <c r="F5" s="171"/>
      <c r="G5" s="23"/>
      <c r="H5" s="171" t="s">
        <v>5</v>
      </c>
      <c r="I5" s="171"/>
      <c r="K5" s="171" t="s">
        <v>6</v>
      </c>
      <c r="L5" s="171"/>
      <c r="N5" s="23"/>
    </row>
    <row r="6" spans="1:20" ht="15" customHeight="1" x14ac:dyDescent="0.2">
      <c r="A6" s="24"/>
      <c r="B6" s="24"/>
      <c r="C6" s="24"/>
      <c r="D6" s="24"/>
      <c r="E6" s="24"/>
      <c r="F6" s="24"/>
      <c r="G6" s="24"/>
      <c r="H6" s="25"/>
      <c r="I6" s="25"/>
      <c r="J6" s="25"/>
      <c r="K6" s="25"/>
      <c r="L6" s="25"/>
    </row>
    <row r="7" spans="1:20" ht="15" customHeight="1" x14ac:dyDescent="0.25">
      <c r="A7" s="26" t="s">
        <v>102</v>
      </c>
      <c r="B7" s="27">
        <f>+B27</f>
        <v>0</v>
      </c>
      <c r="C7" s="28" t="e">
        <f>+B7/B$16</f>
        <v>#DIV/0!</v>
      </c>
      <c r="D7" s="26"/>
      <c r="E7" s="27">
        <f>B7+'piano finanziario'!B16</f>
        <v>0</v>
      </c>
      <c r="F7" s="28" t="e">
        <f>+E7/E$16</f>
        <v>#DIV/0!</v>
      </c>
      <c r="G7" s="24"/>
      <c r="H7" s="27">
        <f>E7+'piano finanziario'!D16</f>
        <v>0</v>
      </c>
      <c r="I7" s="28" t="e">
        <f>+H7/H$16</f>
        <v>#DIV/0!</v>
      </c>
      <c r="J7" s="25"/>
      <c r="K7" s="27">
        <f>H7+'piano finanziario'!F16</f>
        <v>0</v>
      </c>
      <c r="L7" s="28" t="e">
        <f>+K7/K$16</f>
        <v>#DIV/0!</v>
      </c>
      <c r="N7" s="29"/>
      <c r="Q7" s="29"/>
      <c r="T7" s="29"/>
    </row>
    <row r="8" spans="1:20" ht="15" hidden="1" customHeight="1" x14ac:dyDescent="0.2">
      <c r="A8" s="26" t="s">
        <v>103</v>
      </c>
      <c r="B8" s="27"/>
      <c r="C8" s="28" t="e">
        <f>+B8/B$16</f>
        <v>#DIV/0!</v>
      </c>
      <c r="D8" s="26"/>
      <c r="E8" s="27"/>
      <c r="F8" s="28" t="e">
        <f>+E8/E$16</f>
        <v>#DIV/0!</v>
      </c>
      <c r="G8" s="24"/>
      <c r="H8" s="27"/>
      <c r="I8" s="28" t="e">
        <f>+H8/H$16</f>
        <v>#DIV/0!</v>
      </c>
      <c r="J8" s="30"/>
      <c r="K8" s="27"/>
      <c r="L8" s="28" t="e">
        <f>+K8/K$16</f>
        <v>#DIV/0!</v>
      </c>
      <c r="N8" s="29"/>
      <c r="Q8" s="29"/>
      <c r="T8" s="29"/>
    </row>
    <row r="9" spans="1:20" ht="15" hidden="1" customHeight="1" x14ac:dyDescent="0.25">
      <c r="A9" s="26" t="s">
        <v>104</v>
      </c>
      <c r="B9" s="31"/>
      <c r="C9" s="28" t="e">
        <f>+B9/B$16</f>
        <v>#DIV/0!</v>
      </c>
      <c r="D9" s="26"/>
      <c r="E9" s="32"/>
      <c r="F9" s="28" t="e">
        <f>+E9/E$16</f>
        <v>#DIV/0!</v>
      </c>
      <c r="G9" s="24"/>
      <c r="H9" s="32"/>
      <c r="I9" s="28" t="e">
        <f>+H9/H$16</f>
        <v>#DIV/0!</v>
      </c>
      <c r="J9" s="25"/>
      <c r="K9" s="32"/>
      <c r="L9" s="28" t="e">
        <f>+K9/K$16</f>
        <v>#DIV/0!</v>
      </c>
      <c r="N9" s="29"/>
      <c r="Q9" s="29"/>
      <c r="T9" s="29"/>
    </row>
    <row r="10" spans="1:20" ht="15" customHeight="1" x14ac:dyDescent="0.25">
      <c r="A10" s="33" t="s">
        <v>105</v>
      </c>
      <c r="B10" s="34">
        <f>SUM(B7:B9)</f>
        <v>0</v>
      </c>
      <c r="C10" s="35" t="e">
        <f>+B10/B$16</f>
        <v>#DIV/0!</v>
      </c>
      <c r="D10" s="33"/>
      <c r="E10" s="34">
        <f>SUM(E7:E9)</f>
        <v>0</v>
      </c>
      <c r="F10" s="35" t="e">
        <f>+E10/E$16</f>
        <v>#DIV/0!</v>
      </c>
      <c r="G10" s="36"/>
      <c r="H10" s="34">
        <f>SUM(H7:H9)</f>
        <v>0</v>
      </c>
      <c r="I10" s="35" t="e">
        <f>+H10/H$16</f>
        <v>#DIV/0!</v>
      </c>
      <c r="J10" s="25"/>
      <c r="K10" s="34">
        <f>SUM(K7:K9)</f>
        <v>0</v>
      </c>
      <c r="L10" s="35" t="e">
        <f>+K10/K$16</f>
        <v>#DIV/0!</v>
      </c>
      <c r="N10" s="29"/>
      <c r="Q10" s="29"/>
      <c r="T10" s="29"/>
    </row>
    <row r="11" spans="1:20" ht="15" customHeight="1" x14ac:dyDescent="0.2">
      <c r="A11" s="24"/>
      <c r="B11" s="37"/>
      <c r="C11" s="28"/>
      <c r="D11" s="24"/>
      <c r="E11" s="37"/>
      <c r="F11" s="28"/>
      <c r="G11" s="24"/>
      <c r="H11" s="37"/>
      <c r="I11" s="28"/>
      <c r="J11" s="25"/>
      <c r="K11" s="37"/>
      <c r="L11" s="28"/>
      <c r="N11" s="29"/>
      <c r="Q11" s="29"/>
      <c r="T11" s="29"/>
    </row>
    <row r="12" spans="1:20" ht="15" customHeight="1" x14ac:dyDescent="0.2">
      <c r="A12" s="24" t="s">
        <v>106</v>
      </c>
      <c r="B12" s="37"/>
      <c r="C12" s="28" t="e">
        <f t="shared" ref="C12:C13" si="0">+B12/B$16</f>
        <v>#DIV/0!</v>
      </c>
      <c r="D12" s="24"/>
      <c r="E12" s="37">
        <f>+input!D31+input!D39</f>
        <v>0</v>
      </c>
      <c r="F12" s="28" t="e">
        <f t="shared" ref="F12:F13" si="1">+E12/E$16</f>
        <v>#DIV/0!</v>
      </c>
      <c r="G12" s="24"/>
      <c r="H12" s="37">
        <f>+E12+input!K31+input!K39</f>
        <v>0</v>
      </c>
      <c r="I12" s="28" t="e">
        <f t="shared" ref="I12:I13" si="2">+H12/H$16</f>
        <v>#DIV/0!</v>
      </c>
      <c r="J12" s="25"/>
      <c r="K12" s="37">
        <f>+H12+input!R31+input!R39</f>
        <v>0</v>
      </c>
      <c r="L12" s="28" t="e">
        <f t="shared" ref="L12:L13" si="3">+K12/K$16</f>
        <v>#DIV/0!</v>
      </c>
      <c r="N12" s="29"/>
      <c r="Q12" s="29"/>
      <c r="T12" s="29"/>
    </row>
    <row r="13" spans="1:20" ht="15" customHeight="1" x14ac:dyDescent="0.2">
      <c r="A13" s="38" t="s">
        <v>107</v>
      </c>
      <c r="B13" s="39"/>
      <c r="C13" s="28" t="e">
        <f t="shared" si="0"/>
        <v>#DIV/0!</v>
      </c>
      <c r="D13" s="24"/>
      <c r="E13" s="39">
        <f>-'conto economico'!B16</f>
        <v>0</v>
      </c>
      <c r="F13" s="28" t="e">
        <f t="shared" si="1"/>
        <v>#DIV/0!</v>
      </c>
      <c r="G13" s="24"/>
      <c r="H13" s="39">
        <f>+E13-'conto economico'!F16</f>
        <v>0</v>
      </c>
      <c r="I13" s="28" t="e">
        <f t="shared" si="2"/>
        <v>#DIV/0!</v>
      </c>
      <c r="J13" s="25"/>
      <c r="K13" s="39">
        <f>+H13-'conto economico'!J16</f>
        <v>0</v>
      </c>
      <c r="L13" s="28" t="e">
        <f t="shared" si="3"/>
        <v>#DIV/0!</v>
      </c>
    </row>
    <row r="14" spans="1:20" ht="15" customHeight="1" x14ac:dyDescent="0.2">
      <c r="A14" s="33" t="s">
        <v>108</v>
      </c>
      <c r="B14" s="34">
        <f>SUM(B12:B13)</f>
        <v>0</v>
      </c>
      <c r="C14" s="35" t="e">
        <f>+B14/B$16</f>
        <v>#DIV/0!</v>
      </c>
      <c r="D14" s="33"/>
      <c r="E14" s="34">
        <f>SUM(E12:E13)</f>
        <v>0</v>
      </c>
      <c r="F14" s="35" t="e">
        <f>+E14/E$16</f>
        <v>#DIV/0!</v>
      </c>
      <c r="G14" s="36"/>
      <c r="H14" s="34">
        <f>SUM(H12:H13)</f>
        <v>0</v>
      </c>
      <c r="I14" s="35" t="e">
        <f>+H14/H$16</f>
        <v>#DIV/0!</v>
      </c>
      <c r="J14" s="25"/>
      <c r="K14" s="34">
        <f>SUM(K12:K13)</f>
        <v>0</v>
      </c>
      <c r="L14" s="35" t="e">
        <f>+K14/K$16</f>
        <v>#DIV/0!</v>
      </c>
      <c r="N14" s="29"/>
      <c r="Q14" s="29"/>
    </row>
    <row r="15" spans="1:20" ht="15" customHeight="1" x14ac:dyDescent="0.2">
      <c r="A15" s="26"/>
      <c r="B15" s="27"/>
      <c r="C15" s="28"/>
      <c r="D15" s="26"/>
      <c r="E15" s="27"/>
      <c r="F15" s="28"/>
      <c r="G15" s="24"/>
      <c r="H15" s="27"/>
      <c r="I15" s="28"/>
      <c r="J15" s="25"/>
      <c r="K15" s="27"/>
      <c r="L15" s="28"/>
    </row>
    <row r="16" spans="1:20" ht="15" customHeight="1" thickBot="1" x14ac:dyDescent="0.25">
      <c r="A16" s="33" t="s">
        <v>109</v>
      </c>
      <c r="B16" s="40">
        <f>B10+B14</f>
        <v>0</v>
      </c>
      <c r="C16" s="35" t="e">
        <f>+B16/B$16</f>
        <v>#DIV/0!</v>
      </c>
      <c r="D16" s="33"/>
      <c r="E16" s="40">
        <f>E10+E14</f>
        <v>0</v>
      </c>
      <c r="F16" s="35" t="e">
        <f>+E16/E$16</f>
        <v>#DIV/0!</v>
      </c>
      <c r="G16" s="36"/>
      <c r="H16" s="40">
        <f>H10+H14</f>
        <v>0</v>
      </c>
      <c r="I16" s="35" t="e">
        <f t="shared" ref="I16" si="4">+H16/H$16</f>
        <v>#DIV/0!</v>
      </c>
      <c r="J16" s="25"/>
      <c r="K16" s="40">
        <f>K10+K14</f>
        <v>0</v>
      </c>
      <c r="L16" s="35" t="e">
        <f t="shared" ref="L16" si="5">+K16/K$16</f>
        <v>#DIV/0!</v>
      </c>
      <c r="N16" s="29"/>
      <c r="Q16" s="29"/>
      <c r="T16" s="29"/>
    </row>
    <row r="17" spans="1:20" ht="15" customHeight="1" thickTop="1" x14ac:dyDescent="0.2">
      <c r="A17" s="24"/>
      <c r="B17" s="37"/>
      <c r="C17" s="37"/>
      <c r="D17" s="24"/>
      <c r="E17" s="37"/>
      <c r="F17" s="37"/>
      <c r="G17" s="24"/>
      <c r="H17" s="37"/>
      <c r="I17" s="37"/>
      <c r="J17" s="25"/>
      <c r="K17" s="37"/>
      <c r="L17" s="37"/>
    </row>
    <row r="18" spans="1:20" ht="15" customHeight="1" x14ac:dyDescent="0.25">
      <c r="A18" s="41" t="s">
        <v>110</v>
      </c>
      <c r="B18" s="42"/>
      <c r="C18" s="43"/>
      <c r="D18" s="41"/>
      <c r="E18" s="42"/>
      <c r="F18" s="43"/>
      <c r="G18" s="44"/>
      <c r="H18" s="42"/>
      <c r="I18" s="43"/>
      <c r="J18" s="25"/>
      <c r="K18" s="42"/>
      <c r="L18" s="43"/>
      <c r="N18" s="29"/>
      <c r="Q18" s="29"/>
      <c r="T18" s="29"/>
    </row>
    <row r="19" spans="1:20" ht="15" hidden="1" customHeight="1" x14ac:dyDescent="0.2">
      <c r="A19" s="24"/>
      <c r="B19" s="37"/>
      <c r="C19" s="24"/>
      <c r="D19" s="24"/>
      <c r="E19" s="37"/>
      <c r="F19" s="24"/>
      <c r="G19" s="24"/>
      <c r="H19" s="37"/>
      <c r="I19" s="24"/>
      <c r="J19" s="25"/>
      <c r="K19" s="37"/>
      <c r="L19" s="24"/>
    </row>
    <row r="20" spans="1:20" ht="15" hidden="1" customHeight="1" x14ac:dyDescent="0.2">
      <c r="A20" s="26" t="s">
        <v>111</v>
      </c>
      <c r="B20" s="27"/>
      <c r="C20" s="28" t="e">
        <f>+B20/B$32</f>
        <v>#DIV/0!</v>
      </c>
      <c r="D20" s="26"/>
      <c r="E20" s="27"/>
      <c r="F20" s="28" t="e">
        <f>+E20/E$32</f>
        <v>#DIV/0!</v>
      </c>
      <c r="G20" s="24"/>
      <c r="H20" s="27"/>
      <c r="I20" s="28" t="e">
        <f>+H20/H$32</f>
        <v>#DIV/0!</v>
      </c>
      <c r="J20" s="25"/>
      <c r="K20" s="27"/>
      <c r="L20" s="28" t="e">
        <f>+K20/K$32</f>
        <v>#DIV/0!</v>
      </c>
      <c r="N20" s="27"/>
      <c r="O20" s="27"/>
      <c r="Q20" s="27"/>
      <c r="T20" s="29"/>
    </row>
    <row r="21" spans="1:20" s="77" customFormat="1" ht="15" hidden="1" customHeight="1" x14ac:dyDescent="0.2">
      <c r="A21" s="71" t="s">
        <v>112</v>
      </c>
      <c r="B21" s="73"/>
      <c r="C21" s="74" t="e">
        <f>+B21/B$32</f>
        <v>#DIV/0!</v>
      </c>
      <c r="D21" s="71"/>
      <c r="E21" s="73"/>
      <c r="F21" s="74" t="e">
        <f>+E21/E$32</f>
        <v>#DIV/0!</v>
      </c>
      <c r="G21" s="75"/>
      <c r="H21" s="73"/>
      <c r="I21" s="74" t="e">
        <f>+H21/H$32</f>
        <v>#DIV/0!</v>
      </c>
      <c r="J21" s="76"/>
      <c r="K21" s="73"/>
      <c r="L21" s="74" t="e">
        <f>+K21/K$32</f>
        <v>#DIV/0!</v>
      </c>
    </row>
    <row r="22" spans="1:20" ht="15" hidden="1" customHeight="1" x14ac:dyDescent="0.25">
      <c r="A22" s="33" t="s">
        <v>113</v>
      </c>
      <c r="B22" s="34">
        <f>SUM(B20:B21)</f>
        <v>0</v>
      </c>
      <c r="C22" s="35" t="e">
        <f>+B22/B$32</f>
        <v>#DIV/0!</v>
      </c>
      <c r="D22" s="33"/>
      <c r="E22" s="34">
        <f>SUM(E20:E21)</f>
        <v>0</v>
      </c>
      <c r="F22" s="35" t="e">
        <f>+E22/E$32</f>
        <v>#DIV/0!</v>
      </c>
      <c r="G22" s="36"/>
      <c r="H22" s="34">
        <f>SUM(H20:H21)</f>
        <v>0</v>
      </c>
      <c r="I22" s="35" t="e">
        <f>+H22/H$32</f>
        <v>#DIV/0!</v>
      </c>
      <c r="J22" s="25"/>
      <c r="K22" s="34">
        <f>SUM(K20:K21)</f>
        <v>0</v>
      </c>
      <c r="L22" s="35" t="e">
        <f>+K22/K$32</f>
        <v>#DIV/0!</v>
      </c>
    </row>
    <row r="23" spans="1:20" ht="15" hidden="1" customHeight="1" x14ac:dyDescent="0.2">
      <c r="A23" s="24"/>
      <c r="B23" s="37"/>
      <c r="C23" s="28"/>
      <c r="D23" s="24"/>
      <c r="E23" s="37"/>
      <c r="F23" s="28"/>
      <c r="G23" s="24"/>
      <c r="H23" s="37"/>
      <c r="I23" s="28"/>
      <c r="J23" s="25"/>
      <c r="K23" s="37"/>
      <c r="L23" s="28"/>
    </row>
    <row r="24" spans="1:20" s="77" customFormat="1" ht="15" hidden="1" customHeight="1" x14ac:dyDescent="0.2">
      <c r="A24" s="71" t="s">
        <v>138</v>
      </c>
      <c r="B24" s="73"/>
      <c r="C24" s="74" t="e">
        <f>+B24/B$32</f>
        <v>#DIV/0!</v>
      </c>
      <c r="D24" s="71"/>
      <c r="E24" s="73">
        <v>0</v>
      </c>
      <c r="F24" s="74" t="e">
        <f>+E24/E$32</f>
        <v>#DIV/0!</v>
      </c>
      <c r="G24" s="75"/>
      <c r="H24" s="73">
        <v>0</v>
      </c>
      <c r="I24" s="74" t="e">
        <f>+H24/H$32</f>
        <v>#DIV/0!</v>
      </c>
      <c r="J24" s="76"/>
      <c r="K24" s="73">
        <v>0</v>
      </c>
      <c r="L24" s="74" t="e">
        <f>+K24/K$32</f>
        <v>#DIV/0!</v>
      </c>
    </row>
    <row r="25" spans="1:20" s="77" customFormat="1" ht="15" hidden="1" customHeight="1" x14ac:dyDescent="0.2">
      <c r="A25" s="78" t="s">
        <v>114</v>
      </c>
      <c r="B25" s="79">
        <f>SUM(B24:B24)</f>
        <v>0</v>
      </c>
      <c r="C25" s="80" t="e">
        <f>+B25/B$32</f>
        <v>#DIV/0!</v>
      </c>
      <c r="D25" s="78"/>
      <c r="E25" s="79">
        <f>SUM(E24:E24)</f>
        <v>0</v>
      </c>
      <c r="F25" s="80" t="e">
        <f>+E25/E$32</f>
        <v>#DIV/0!</v>
      </c>
      <c r="G25" s="81"/>
      <c r="H25" s="79">
        <f>SUM(H24:H24)</f>
        <v>0</v>
      </c>
      <c r="I25" s="80" t="e">
        <f>+H25/H$32</f>
        <v>#DIV/0!</v>
      </c>
      <c r="J25" s="76"/>
      <c r="K25" s="79">
        <f>SUM(K24:K24)</f>
        <v>0</v>
      </c>
      <c r="L25" s="80" t="e">
        <f>+K25/K$32</f>
        <v>#DIV/0!</v>
      </c>
    </row>
    <row r="26" spans="1:20" ht="15" customHeight="1" x14ac:dyDescent="0.25">
      <c r="A26" s="24"/>
      <c r="B26" s="37"/>
      <c r="C26" s="28"/>
      <c r="D26" s="24"/>
      <c r="E26" s="37"/>
      <c r="F26" s="28"/>
      <c r="G26" s="24"/>
      <c r="H26" s="37"/>
      <c r="I26" s="28"/>
      <c r="J26" s="25"/>
      <c r="K26" s="37"/>
      <c r="L26" s="28"/>
    </row>
    <row r="27" spans="1:20" x14ac:dyDescent="0.2">
      <c r="A27" s="18" t="s">
        <v>141</v>
      </c>
      <c r="B27" s="27">
        <f>+input!D112</f>
        <v>0</v>
      </c>
      <c r="C27" s="28" t="e">
        <f>+B27/B$32</f>
        <v>#DIV/0!</v>
      </c>
      <c r="D27" s="18"/>
      <c r="E27" s="27">
        <f>+input!E112+input!D112</f>
        <v>0</v>
      </c>
      <c r="F27" s="28" t="e">
        <f>+E27/E$32</f>
        <v>#DIV/0!</v>
      </c>
      <c r="G27" s="24"/>
      <c r="H27" s="27">
        <f>+input!E112+input!F112+input!D112</f>
        <v>0</v>
      </c>
      <c r="I27" s="28" t="e">
        <f>+H27/H$32</f>
        <v>#DIV/0!</v>
      </c>
      <c r="J27" s="25"/>
      <c r="K27" s="27">
        <f>+input!E112+input!F112+input!G112+input!D112</f>
        <v>0</v>
      </c>
      <c r="L27" s="28" t="e">
        <f>+K27/K$32</f>
        <v>#DIV/0!</v>
      </c>
    </row>
    <row r="28" spans="1:20" hidden="1" x14ac:dyDescent="0.2">
      <c r="A28" s="18"/>
      <c r="B28" s="27"/>
      <c r="C28" s="28"/>
      <c r="D28" s="18"/>
      <c r="E28" s="27"/>
      <c r="F28" s="28"/>
      <c r="G28" s="24"/>
      <c r="H28" s="27"/>
      <c r="I28" s="28"/>
      <c r="J28" s="25"/>
      <c r="K28" s="27"/>
      <c r="L28" s="28"/>
    </row>
    <row r="29" spans="1:20" x14ac:dyDescent="0.2">
      <c r="A29" s="26" t="s">
        <v>115</v>
      </c>
      <c r="B29" s="32">
        <v>0</v>
      </c>
      <c r="C29" s="28" t="e">
        <f>+B29/B$32</f>
        <v>#DIV/0!</v>
      </c>
      <c r="D29" s="26"/>
      <c r="E29" s="32">
        <f>+'conto economico'!B21</f>
        <v>0</v>
      </c>
      <c r="F29" s="28" t="e">
        <f>+E29/E$32</f>
        <v>#DIV/0!</v>
      </c>
      <c r="G29" s="24"/>
      <c r="H29" s="32">
        <f>+E29+'conto economico'!F21</f>
        <v>0</v>
      </c>
      <c r="I29" s="28" t="e">
        <f>+H29/H$32</f>
        <v>#DIV/0!</v>
      </c>
      <c r="J29" s="25"/>
      <c r="K29" s="32">
        <f>+H29+'conto economico'!J21</f>
        <v>0</v>
      </c>
      <c r="L29" s="28" t="e">
        <f>+K29/K$32</f>
        <v>#DIV/0!</v>
      </c>
    </row>
    <row r="30" spans="1:20" x14ac:dyDescent="0.2">
      <c r="A30" s="33" t="s">
        <v>116</v>
      </c>
      <c r="B30" s="34">
        <f>SUM(B27:B29)</f>
        <v>0</v>
      </c>
      <c r="C30" s="35" t="e">
        <f>+B30/B$32</f>
        <v>#DIV/0!</v>
      </c>
      <c r="D30" s="33"/>
      <c r="E30" s="34">
        <f>SUM(E27:E29)</f>
        <v>0</v>
      </c>
      <c r="F30" s="35" t="e">
        <f>+E30/E$32</f>
        <v>#DIV/0!</v>
      </c>
      <c r="G30" s="36"/>
      <c r="H30" s="34">
        <f>SUM(H27:H29)</f>
        <v>0</v>
      </c>
      <c r="I30" s="35" t="e">
        <f>+H30/H$32</f>
        <v>#DIV/0!</v>
      </c>
      <c r="J30" s="25"/>
      <c r="K30" s="34">
        <f>SUM(K27:K29)</f>
        <v>0</v>
      </c>
      <c r="L30" s="35" t="e">
        <f>+K30/K$32</f>
        <v>#DIV/0!</v>
      </c>
    </row>
    <row r="31" spans="1:20" x14ac:dyDescent="0.2">
      <c r="B31" s="32"/>
      <c r="C31" s="28"/>
      <c r="E31" s="32"/>
      <c r="F31" s="28"/>
      <c r="H31" s="32"/>
      <c r="I31" s="28"/>
      <c r="K31" s="32"/>
      <c r="L31" s="28"/>
    </row>
    <row r="32" spans="1:20" ht="15.95" thickBot="1" x14ac:dyDescent="0.25">
      <c r="A32" s="33" t="s">
        <v>128</v>
      </c>
      <c r="B32" s="40">
        <f>+B22+B25+B30+B31</f>
        <v>0</v>
      </c>
      <c r="C32" s="35" t="e">
        <f>+B32/B$32</f>
        <v>#DIV/0!</v>
      </c>
      <c r="E32" s="40">
        <f>+E22+E25+E30+E31</f>
        <v>0</v>
      </c>
      <c r="F32" s="35" t="e">
        <f>+E32/E$32</f>
        <v>#DIV/0!</v>
      </c>
      <c r="H32" s="40">
        <f>+H22+H25+H30+H31</f>
        <v>0</v>
      </c>
      <c r="I32" s="35" t="e">
        <f>+H32/H$32</f>
        <v>#DIV/0!</v>
      </c>
      <c r="K32" s="40">
        <f>+K22+K25+K30+K31</f>
        <v>0</v>
      </c>
      <c r="L32" s="35" t="e">
        <f>+K32/K$32</f>
        <v>#DIV/0!</v>
      </c>
    </row>
    <row r="33" spans="1:12" ht="15.95" thickTop="1" x14ac:dyDescent="0.2"/>
    <row r="34" spans="1:12" s="45" customFormat="1" ht="12" x14ac:dyDescent="0.15">
      <c r="A34" s="45" t="s">
        <v>117</v>
      </c>
      <c r="B34" s="46">
        <f>+B32-B16</f>
        <v>0</v>
      </c>
      <c r="E34" s="46">
        <f>+E32-E16</f>
        <v>0</v>
      </c>
      <c r="H34" s="46">
        <f>+H32-H16</f>
        <v>0</v>
      </c>
      <c r="K34" s="46">
        <f>+K32-K16</f>
        <v>0</v>
      </c>
    </row>
    <row r="36" spans="1:12" x14ac:dyDescent="0.25">
      <c r="A36" s="29" t="s">
        <v>129</v>
      </c>
      <c r="B36" s="29" t="b">
        <f>IF(B7&lt;0,B7)</f>
        <v>0</v>
      </c>
      <c r="C36" s="29"/>
      <c r="D36" s="29"/>
      <c r="E36" s="29" t="b">
        <f>IF(E7&lt;0,E7)</f>
        <v>0</v>
      </c>
      <c r="F36" s="29"/>
      <c r="G36" s="29"/>
      <c r="H36" s="29" t="b">
        <f>IF(H7&lt;0,H7)</f>
        <v>0</v>
      </c>
      <c r="I36" s="29"/>
      <c r="J36" s="29"/>
      <c r="K36" s="29" t="b">
        <f>IF(K7&lt;0,K7)</f>
        <v>0</v>
      </c>
      <c r="L36" s="29"/>
    </row>
    <row r="37" spans="1:12" x14ac:dyDescent="0.2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</row>
    <row r="38" spans="1:12" x14ac:dyDescent="0.2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</row>
    <row r="39" spans="1:12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</row>
    <row r="40" spans="1:12" x14ac:dyDescent="0.2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</row>
    <row r="41" spans="1:12" x14ac:dyDescent="0.2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</row>
    <row r="42" spans="1:12" x14ac:dyDescent="0.2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x14ac:dyDescent="0.2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</row>
    <row r="49" spans="8:9" x14ac:dyDescent="0.25">
      <c r="H49" s="27"/>
      <c r="I49" s="27"/>
    </row>
  </sheetData>
  <sheetProtection password="B61D" sheet="1" objects="1" scenarios="1"/>
  <mergeCells count="7">
    <mergeCell ref="K5:L5"/>
    <mergeCell ref="A1:C1"/>
    <mergeCell ref="A3:B3"/>
    <mergeCell ref="E3:F3"/>
    <mergeCell ref="B5:C5"/>
    <mergeCell ref="E5:F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41" sqref="A41:A42"/>
    </sheetView>
  </sheetViews>
  <sheetFormatPr defaultColWidth="8.85546875" defaultRowHeight="15" x14ac:dyDescent="0.25"/>
  <cols>
    <col min="1" max="1" width="54.140625" style="29" bestFit="1" customWidth="1"/>
    <col min="2" max="2" width="15.7109375" style="29" customWidth="1"/>
    <col min="3" max="3" width="3.7109375" style="29" customWidth="1"/>
    <col min="4" max="4" width="15.7109375" style="29" customWidth="1"/>
    <col min="5" max="5" width="3.7109375" style="29" customWidth="1"/>
    <col min="6" max="6" width="15.7109375" style="29" customWidth="1"/>
    <col min="7" max="16384" width="8.85546875" style="29"/>
  </cols>
  <sheetData>
    <row r="1" spans="1:8" s="47" customFormat="1" x14ac:dyDescent="0.25">
      <c r="A1" s="151">
        <f>+input!$D$1</f>
        <v>0</v>
      </c>
      <c r="B1" s="170" t="s">
        <v>127</v>
      </c>
      <c r="C1" s="170"/>
      <c r="D1" s="170"/>
      <c r="E1" s="170"/>
      <c r="F1" s="170"/>
    </row>
    <row r="2" spans="1:8" x14ac:dyDescent="0.2">
      <c r="A2" s="48"/>
      <c r="B2" s="48"/>
      <c r="C2" s="48"/>
      <c r="D2" s="48"/>
      <c r="E2" s="48"/>
      <c r="F2" s="48"/>
    </row>
    <row r="3" spans="1:8" x14ac:dyDescent="0.25">
      <c r="A3" s="49" t="s">
        <v>148</v>
      </c>
      <c r="B3" s="50" t="s">
        <v>4</v>
      </c>
      <c r="C3" s="51"/>
      <c r="D3" s="50" t="s">
        <v>5</v>
      </c>
      <c r="F3" s="50" t="s">
        <v>6</v>
      </c>
      <c r="G3" s="52"/>
      <c r="H3" s="52"/>
    </row>
    <row r="4" spans="1:8" s="56" customFormat="1" x14ac:dyDescent="0.2">
      <c r="A4" s="53"/>
      <c r="B4" s="54"/>
      <c r="C4" s="55"/>
      <c r="D4" s="54"/>
      <c r="F4" s="54"/>
      <c r="G4" s="57"/>
      <c r="H4" s="57"/>
    </row>
    <row r="5" spans="1:8" x14ac:dyDescent="0.2">
      <c r="A5" s="58" t="s">
        <v>118</v>
      </c>
      <c r="B5" s="59">
        <f>+'conto economico'!B21</f>
        <v>0</v>
      </c>
      <c r="C5" s="59"/>
      <c r="D5" s="59">
        <f>+'conto economico'!F21</f>
        <v>0</v>
      </c>
      <c r="F5" s="59">
        <f>+'conto economico'!J21</f>
        <v>0</v>
      </c>
      <c r="G5" s="48"/>
      <c r="H5" s="48"/>
    </row>
    <row r="6" spans="1:8" x14ac:dyDescent="0.2">
      <c r="A6" s="58" t="s">
        <v>119</v>
      </c>
      <c r="B6" s="60">
        <f>+'conto economico'!B16</f>
        <v>0</v>
      </c>
      <c r="C6" s="60"/>
      <c r="D6" s="60">
        <f>+'conto economico'!F16</f>
        <v>0</v>
      </c>
      <c r="F6" s="60">
        <f>+'conto economico'!J16</f>
        <v>0</v>
      </c>
      <c r="G6" s="48"/>
      <c r="H6" s="48"/>
    </row>
    <row r="7" spans="1:8" x14ac:dyDescent="0.2">
      <c r="A7" s="61" t="s">
        <v>120</v>
      </c>
      <c r="B7" s="62">
        <f>+'stato patrimoniale'!B8-'stato patrimoniale'!E8+'stato patrimoniale'!E22-'stato patrimoniale'!B22+'stato patrimoniale'!B9-'stato patrimoniale'!E9</f>
        <v>0</v>
      </c>
      <c r="C7" s="59"/>
      <c r="D7" s="62">
        <f>+'stato patrimoniale'!E8-'stato patrimoniale'!H8+'stato patrimoniale'!H22-'stato patrimoniale'!E22+'stato patrimoniale'!E9-'stato patrimoniale'!H9</f>
        <v>0</v>
      </c>
      <c r="E7" s="56"/>
      <c r="F7" s="62">
        <f>+'stato patrimoniale'!H8-'stato patrimoniale'!K8+'stato patrimoniale'!K22-'stato patrimoniale'!H22+'stato patrimoniale'!H9-'stato patrimoniale'!K9</f>
        <v>0</v>
      </c>
      <c r="G7" s="48"/>
      <c r="H7" s="48"/>
    </row>
    <row r="8" spans="1:8" x14ac:dyDescent="0.2">
      <c r="A8" s="63" t="s">
        <v>121</v>
      </c>
      <c r="B8" s="63">
        <f>SUM(B5:B7)</f>
        <v>0</v>
      </c>
      <c r="D8" s="63">
        <f>SUM(D5:D7)</f>
        <v>0</v>
      </c>
      <c r="F8" s="63">
        <f>SUM(F5:F7)</f>
        <v>0</v>
      </c>
      <c r="G8" s="48"/>
      <c r="H8" s="48"/>
    </row>
    <row r="9" spans="1:8" x14ac:dyDescent="0.2">
      <c r="A9" s="48"/>
      <c r="B9" s="48"/>
      <c r="D9" s="48"/>
      <c r="F9" s="48"/>
      <c r="G9" s="48"/>
      <c r="H9" s="48"/>
    </row>
    <row r="10" spans="1:8" x14ac:dyDescent="0.2">
      <c r="A10" s="61" t="s">
        <v>122</v>
      </c>
      <c r="B10" s="48">
        <f>-'stato patrimoniale'!E12+'stato patrimoniale'!B12</f>
        <v>0</v>
      </c>
      <c r="D10" s="48">
        <f>-'stato patrimoniale'!H12+'stato patrimoniale'!E12</f>
        <v>0</v>
      </c>
      <c r="F10" s="48">
        <f>-'stato patrimoniale'!K12+'stato patrimoniale'!H12</f>
        <v>0</v>
      </c>
      <c r="G10" s="48"/>
      <c r="H10" s="48"/>
    </row>
    <row r="11" spans="1:8" x14ac:dyDescent="0.25">
      <c r="A11" s="61" t="s">
        <v>123</v>
      </c>
      <c r="B11" s="64">
        <f>+'stato patrimoniale'!E25-'stato patrimoniale'!B25</f>
        <v>0</v>
      </c>
      <c r="D11" s="64">
        <f>+'stato patrimoniale'!H25-'stato patrimoniale'!E25</f>
        <v>0</v>
      </c>
      <c r="F11" s="64">
        <f>+'stato patrimoniale'!K25-'stato patrimoniale'!H25</f>
        <v>0</v>
      </c>
      <c r="G11" s="48"/>
      <c r="H11" s="48"/>
    </row>
    <row r="12" spans="1:8" x14ac:dyDescent="0.2">
      <c r="A12" s="63" t="s">
        <v>124</v>
      </c>
      <c r="B12" s="63">
        <f>SUM(B10:B11)</f>
        <v>0</v>
      </c>
      <c r="C12" s="65"/>
      <c r="D12" s="63">
        <f>SUM(D10:D11)</f>
        <v>0</v>
      </c>
      <c r="E12" s="65"/>
      <c r="F12" s="63">
        <f>SUM(F10:F11)</f>
        <v>0</v>
      </c>
      <c r="G12" s="48"/>
      <c r="H12" s="48"/>
    </row>
    <row r="13" spans="1:8" x14ac:dyDescent="0.2">
      <c r="A13" s="61"/>
      <c r="B13" s="48"/>
      <c r="D13" s="48"/>
      <c r="F13" s="48"/>
      <c r="G13" s="48"/>
      <c r="H13" s="48"/>
    </row>
    <row r="14" spans="1:8" x14ac:dyDescent="0.2">
      <c r="A14" s="72" t="s">
        <v>140</v>
      </c>
      <c r="B14" s="48">
        <f>input!E112</f>
        <v>0</v>
      </c>
      <c r="D14" s="48">
        <f>input!F112</f>
        <v>0</v>
      </c>
      <c r="F14" s="48">
        <f>input!G112</f>
        <v>0</v>
      </c>
      <c r="G14" s="48"/>
      <c r="H14" s="48"/>
    </row>
    <row r="15" spans="1:8" x14ac:dyDescent="0.2">
      <c r="A15" s="61"/>
      <c r="B15" s="48"/>
      <c r="D15" s="48"/>
      <c r="F15" s="48"/>
      <c r="G15" s="48"/>
      <c r="H15" s="48"/>
    </row>
    <row r="16" spans="1:8" x14ac:dyDescent="0.2">
      <c r="A16" s="66" t="s">
        <v>125</v>
      </c>
      <c r="B16" s="66">
        <f>+B8+B12+B14</f>
        <v>0</v>
      </c>
      <c r="C16" s="67"/>
      <c r="D16" s="66">
        <f>+D8+D12+D14</f>
        <v>0</v>
      </c>
      <c r="E16" s="67"/>
      <c r="F16" s="66">
        <f>+F8+F12+F14</f>
        <v>0</v>
      </c>
      <c r="G16" s="48"/>
      <c r="H16" s="48"/>
    </row>
    <row r="17" spans="1:8" x14ac:dyDescent="0.2">
      <c r="A17" s="68"/>
      <c r="B17" s="63"/>
      <c r="D17" s="63"/>
      <c r="F17" s="63"/>
      <c r="G17" s="48"/>
      <c r="H17" s="48"/>
    </row>
    <row r="18" spans="1:8" x14ac:dyDescent="0.2">
      <c r="A18" s="48"/>
      <c r="B18" s="48"/>
      <c r="D18" s="48"/>
      <c r="F18" s="48"/>
      <c r="G18" s="48"/>
      <c r="H18" s="48"/>
    </row>
    <row r="19" spans="1:8" s="70" customFormat="1" x14ac:dyDescent="0.2">
      <c r="A19" s="63" t="s">
        <v>126</v>
      </c>
      <c r="B19" s="63">
        <f>'stato patrimoniale'!B7+B16</f>
        <v>0</v>
      </c>
      <c r="C19" s="69"/>
      <c r="D19" s="63">
        <f>B19+D16</f>
        <v>0</v>
      </c>
      <c r="E19" s="69"/>
      <c r="F19" s="63">
        <f>+F16+D19</f>
        <v>0</v>
      </c>
      <c r="G19" s="48"/>
      <c r="H19" s="48"/>
    </row>
  </sheetData>
  <sheetProtection password="B61D" sheet="1" objects="1" scenarios="1"/>
  <mergeCells count="1">
    <mergeCell ref="B1:F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input</vt:lpstr>
      <vt:lpstr>conto economico</vt:lpstr>
      <vt:lpstr>stato patrimoniale</vt:lpstr>
      <vt:lpstr>piano finanziario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Pezzi</dc:creator>
  <cp:lastModifiedBy>cristina.botta</cp:lastModifiedBy>
  <cp:lastPrinted>2018-11-06T11:04:56Z</cp:lastPrinted>
  <dcterms:created xsi:type="dcterms:W3CDTF">2018-10-12T13:47:29Z</dcterms:created>
  <dcterms:modified xsi:type="dcterms:W3CDTF">2019-06-26T08:07:49Z</dcterms:modified>
</cp:coreProperties>
</file>